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5605" windowHeight="15525" activeTab="1"/>
  </bookViews>
  <sheets>
    <sheet name="datos brutos" sheetId="2" r:id="rId1"/>
    <sheet name="datos por bloques" sheetId="3" r:id="rId2"/>
    <sheet name="datos originales" sheetId="1" r:id="rId3"/>
  </sheets>
  <calcPr calcId="145621"/>
  <extLst>
    <ext xmlns:mx="http://schemas.microsoft.com/office/mac/excel/2008/main" uri="{7523E5D3-25F3-A5E0-1632-64F254C22452}">
      <mx:CRTarget Flags="8192"/>
      <mx:ArchID Flags="2"/>
    </ext>
  </extLst>
</workbook>
</file>

<file path=xl/calcChain.xml><?xml version="1.0" encoding="utf-8"?>
<calcChain xmlns="http://schemas.openxmlformats.org/spreadsheetml/2006/main">
  <c r="AK22" i="2" l="1"/>
  <c r="AK17" i="2"/>
  <c r="AK10" i="2"/>
  <c r="AJ22" i="2"/>
  <c r="AJ17" i="2"/>
  <c r="AJ10" i="2"/>
  <c r="AI22" i="2"/>
  <c r="AI17" i="2"/>
  <c r="AI10" i="2"/>
  <c r="AH22" i="2"/>
  <c r="AH17" i="2"/>
  <c r="AH10" i="2"/>
  <c r="AG22" i="2"/>
  <c r="AG17" i="2"/>
  <c r="AG10" i="2"/>
  <c r="AF22" i="2"/>
  <c r="AF17" i="2"/>
  <c r="AF10" i="2"/>
  <c r="AE22" i="2"/>
  <c r="AE17" i="2"/>
  <c r="AE10" i="2"/>
  <c r="AD22" i="2"/>
  <c r="AD17" i="2"/>
  <c r="AD10" i="2"/>
  <c r="AC22" i="2"/>
  <c r="AC17" i="2"/>
  <c r="AC10" i="2"/>
  <c r="AB22" i="2"/>
  <c r="AB17" i="2"/>
  <c r="AB10" i="2"/>
  <c r="AA22" i="2"/>
  <c r="AA17" i="2"/>
  <c r="AA10" i="2"/>
  <c r="Z22" i="2"/>
  <c r="Z17" i="2"/>
  <c r="Z10" i="2"/>
  <c r="Y22" i="2"/>
  <c r="Y17" i="2"/>
  <c r="Y10" i="2"/>
  <c r="X22" i="2"/>
  <c r="X17" i="2"/>
  <c r="X10" i="2"/>
  <c r="W22" i="2"/>
  <c r="W17" i="2"/>
  <c r="W10" i="2"/>
  <c r="V22" i="2"/>
  <c r="V17" i="2"/>
  <c r="V10" i="2"/>
  <c r="U22" i="2"/>
  <c r="U17" i="2"/>
  <c r="U10" i="2"/>
  <c r="T22" i="2"/>
  <c r="T17" i="2"/>
  <c r="T10" i="2"/>
  <c r="S22" i="2"/>
  <c r="S17" i="2"/>
  <c r="S10" i="2"/>
  <c r="R22" i="2"/>
  <c r="R17" i="2"/>
  <c r="R10" i="2"/>
  <c r="Q22" i="2"/>
  <c r="Q17" i="2"/>
  <c r="Q10" i="2"/>
  <c r="P22" i="2"/>
  <c r="P17" i="2"/>
  <c r="P10" i="2"/>
  <c r="O22" i="2"/>
  <c r="O17" i="2"/>
  <c r="O10" i="2"/>
  <c r="N22" i="2"/>
  <c r="N17" i="2"/>
  <c r="N10" i="2"/>
  <c r="M22" i="2"/>
  <c r="M17" i="2"/>
  <c r="M10" i="2"/>
  <c r="L22" i="2"/>
  <c r="L17" i="2"/>
  <c r="L10" i="2"/>
  <c r="K22" i="2"/>
  <c r="K17" i="2"/>
  <c r="K10" i="2"/>
  <c r="J22" i="2"/>
  <c r="J17" i="2"/>
  <c r="J10" i="2"/>
  <c r="I22" i="2"/>
  <c r="I17" i="2"/>
  <c r="I10" i="2"/>
  <c r="H22" i="2"/>
  <c r="H17" i="2"/>
  <c r="H10" i="2"/>
  <c r="G22" i="2"/>
  <c r="F22" i="2"/>
  <c r="E22" i="2"/>
  <c r="G17" i="2"/>
  <c r="F17" i="2"/>
  <c r="E17" i="2"/>
  <c r="G10" i="2"/>
  <c r="F10" i="2"/>
  <c r="E10" i="2"/>
  <c r="D22" i="2"/>
  <c r="C22" i="2"/>
  <c r="B22" i="2"/>
  <c r="D17" i="2"/>
  <c r="C17" i="2"/>
  <c r="B17" i="2"/>
  <c r="D10" i="2"/>
  <c r="C10" i="2"/>
  <c r="B10" i="2"/>
  <c r="C21" i="1"/>
  <c r="E21" i="1" s="1"/>
  <c r="R21" i="1"/>
  <c r="R22" i="1" s="1"/>
  <c r="C20" i="1"/>
  <c r="R20" i="1"/>
  <c r="E20" i="1"/>
  <c r="M21" i="1"/>
  <c r="N21" i="1" s="1"/>
  <c r="M20" i="1"/>
  <c r="M22" i="1"/>
  <c r="H21" i="1"/>
  <c r="I21" i="1" s="1"/>
  <c r="R18" i="1"/>
  <c r="M18" i="1"/>
  <c r="H18" i="1"/>
  <c r="C18" i="1"/>
  <c r="Q26" i="1"/>
  <c r="Q25" i="1"/>
  <c r="Q24" i="1"/>
  <c r="L25" i="1"/>
  <c r="L24" i="1"/>
  <c r="G26" i="1"/>
  <c r="G25" i="1"/>
  <c r="G24" i="1"/>
  <c r="B25" i="1"/>
  <c r="B24" i="1"/>
  <c r="C25" i="1"/>
  <c r="C24" i="1"/>
  <c r="H26" i="1"/>
  <c r="H25" i="1"/>
  <c r="H24" i="1"/>
  <c r="M25" i="1"/>
  <c r="M24" i="1"/>
  <c r="R26" i="1"/>
  <c r="R25" i="1"/>
  <c r="R24" i="1"/>
  <c r="Q20" i="1"/>
  <c r="Q22" i="1" s="1"/>
  <c r="Q21" i="1"/>
  <c r="L21" i="1"/>
  <c r="L20" i="1"/>
  <c r="G21" i="1"/>
  <c r="G20" i="1"/>
  <c r="G22" i="1" s="1"/>
  <c r="B21" i="1"/>
  <c r="B20" i="1"/>
  <c r="H20" i="1"/>
  <c r="I20" i="1" s="1"/>
  <c r="C22" i="1"/>
  <c r="B22" i="1"/>
  <c r="L22" i="1"/>
  <c r="N20" i="1"/>
  <c r="D21" i="1"/>
  <c r="D20" i="1" l="1"/>
  <c r="H22" i="1"/>
</calcChain>
</file>

<file path=xl/sharedStrings.xml><?xml version="1.0" encoding="utf-8"?>
<sst xmlns="http://schemas.openxmlformats.org/spreadsheetml/2006/main" count="235" uniqueCount="65">
  <si>
    <t>Partido</t>
  </si>
  <si>
    <t>Escaños</t>
  </si>
  <si>
    <t>Votos</t>
  </si>
  <si>
    <t>JxSí</t>
  </si>
  <si>
    <t>C's</t>
  </si>
  <si>
    <t>PSC</t>
  </si>
  <si>
    <t>CatSíqueesPot</t>
  </si>
  <si>
    <t>PP</t>
  </si>
  <si>
    <t>CUP</t>
  </si>
  <si>
    <t>unio.cat</t>
  </si>
  <si>
    <t>PACMA</t>
  </si>
  <si>
    <t>GANEMOS</t>
  </si>
  <si>
    <t>Abstención</t>
  </si>
  <si>
    <t>JUNTSxCAT</t>
  </si>
  <si>
    <t>ERC-CatSí</t>
  </si>
  <si>
    <t>CatComú-Podem</t>
  </si>
  <si>
    <t>PU M+J</t>
  </si>
  <si>
    <t>CiU</t>
  </si>
  <si>
    <t>ERC-Cat Sí</t>
  </si>
  <si>
    <t>ICV-EUiA</t>
  </si>
  <si>
    <t>PxC</t>
  </si>
  <si>
    <t>SI</t>
  </si>
  <si>
    <t>Eb</t>
  </si>
  <si>
    <t>PIRATA.CAT</t>
  </si>
  <si>
    <t>Otros</t>
  </si>
  <si>
    <t>PSC-PSOE</t>
  </si>
  <si>
    <t>ERC</t>
  </si>
  <si>
    <t>RI.cat</t>
  </si>
  <si>
    <t>Eb-CenB</t>
  </si>
  <si>
    <t>Indepes</t>
  </si>
  <si>
    <t>No indepes</t>
  </si>
  <si>
    <t>VERDE</t>
  </si>
  <si>
    <t>VERDS</t>
  </si>
  <si>
    <t>Abstencion</t>
  </si>
  <si>
    <t>Diferencia</t>
  </si>
  <si>
    <t>Derecha</t>
  </si>
  <si>
    <t>Izquierda</t>
  </si>
  <si>
    <t>Indepe</t>
  </si>
  <si>
    <t>Censo</t>
  </si>
  <si>
    <t>votos</t>
  </si>
  <si>
    <t>% votos</t>
  </si>
  <si>
    <t>escaños</t>
  </si>
  <si>
    <t>CiU-CdC</t>
  </si>
  <si>
    <t>JXSI-JXCat</t>
  </si>
  <si>
    <t>abstención</t>
  </si>
  <si>
    <t>Otros (PA, PACMA)</t>
  </si>
  <si>
    <t>PP (SC, AP)</t>
  </si>
  <si>
    <t>Total neutros)</t>
  </si>
  <si>
    <t>Total independentistas</t>
  </si>
  <si>
    <t>Total unionistas</t>
  </si>
  <si>
    <t>Partidos desparecidos se han sumado a aquellos con ideologia similar en el ámbito estudiado (p.e. PSUC o Verdes a Podemos, FN a AP-PP,)</t>
  </si>
  <si>
    <t>NÚMERO DE VOTOS</t>
  </si>
  <si>
    <t>% VOTOS</t>
  </si>
  <si>
    <t>ESCAÑOS de un total de 135</t>
  </si>
  <si>
    <t>0-50-100</t>
  </si>
  <si>
    <t>50-50-100</t>
  </si>
  <si>
    <t>100-50-100</t>
  </si>
  <si>
    <t>Unionistas</t>
  </si>
  <si>
    <t>Total</t>
  </si>
  <si>
    <t>Neutros</t>
  </si>
  <si>
    <t>Independentistas</t>
  </si>
  <si>
    <t>DATOS AGRUPADOS</t>
  </si>
  <si>
    <t>Otros (UCD, CDS, ..., FN)</t>
  </si>
  <si>
    <t>Otros (CUP, Entesa,... )</t>
  </si>
  <si>
    <t>Podem, PSUC, IU, IC,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</si>
</sst>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CCCC"/>
        <bgColor rgb="FF000000"/>
      </patternFill>
    </fill>
    <fill>
      <patternFill patternType="solid">
        <fgColor rgb="FFFF7E7E"/>
        <bgColor rgb="FF000000"/>
      </patternFill>
    </fill>
    <fill>
      <patternFill patternType="solid">
        <fgColor rgb="FFFFEA80"/>
        <bgColor rgb="FF000000"/>
      </patternFill>
    </fill>
    <fill>
      <patternFill patternType="solid">
        <fgColor rgb="FFA9FF80"/>
        <bgColor rgb="FF000000"/>
      </patternFill>
    </fill>
    <fill>
      <patternFill patternType="solid">
        <fgColor rgb="FFF3DE7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A2F3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/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/>
      <right style="double">
        <color auto="1"/>
      </right>
      <top style="medium">
        <color rgb="FFA2A9B1"/>
      </top>
      <bottom style="medium">
        <color rgb="FFA2A9B1"/>
      </bottom>
      <diagonal/>
    </border>
  </borders>
  <cellStyleXfs count="114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4" fontId="0" fillId="0" borderId="0" xfId="0" applyNumberFormat="1"/>
    <xf numFmtId="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wrapText="1"/>
    </xf>
    <xf numFmtId="10" fontId="0" fillId="0" borderId="1" xfId="0" applyNumberFormat="1" applyBorder="1" applyAlignment="1">
      <alignment wrapText="1"/>
    </xf>
    <xf numFmtId="3" fontId="5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3" fontId="0" fillId="3" borderId="0" xfId="0" applyNumberFormat="1" applyFill="1" applyAlignment="1">
      <alignment wrapText="1"/>
    </xf>
    <xf numFmtId="10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3" fontId="7" fillId="0" borderId="1" xfId="0" applyNumberFormat="1" applyFont="1" applyBorder="1"/>
    <xf numFmtId="0" fontId="8" fillId="0" borderId="4" xfId="0" applyFont="1" applyBorder="1"/>
    <xf numFmtId="0" fontId="8" fillId="0" borderId="6" xfId="0" applyFont="1" applyBorder="1"/>
    <xf numFmtId="3" fontId="8" fillId="0" borderId="5" xfId="0" applyNumberFormat="1" applyFont="1" applyBorder="1"/>
    <xf numFmtId="3" fontId="8" fillId="0" borderId="3" xfId="0" applyNumberFormat="1" applyFont="1" applyBorder="1"/>
    <xf numFmtId="10" fontId="8" fillId="0" borderId="5" xfId="0" applyNumberFormat="1" applyFont="1" applyBorder="1"/>
    <xf numFmtId="10" fontId="8" fillId="0" borderId="3" xfId="0" applyNumberFormat="1" applyFont="1" applyBorder="1"/>
    <xf numFmtId="1" fontId="8" fillId="0" borderId="6" xfId="0" applyNumberFormat="1" applyFont="1" applyBorder="1"/>
    <xf numFmtId="1" fontId="8" fillId="0" borderId="4" xfId="0" applyNumberFormat="1" applyFont="1" applyBorder="1"/>
    <xf numFmtId="0" fontId="0" fillId="0" borderId="7" xfId="0" applyFont="1" applyBorder="1"/>
    <xf numFmtId="3" fontId="0" fillId="0" borderId="5" xfId="0" applyNumberFormat="1" applyFont="1" applyBorder="1"/>
    <xf numFmtId="10" fontId="0" fillId="0" borderId="5" xfId="0" applyNumberFormat="1" applyFont="1" applyBorder="1"/>
    <xf numFmtId="1" fontId="0" fillId="0" borderId="6" xfId="0" applyNumberFormat="1" applyFont="1" applyBorder="1"/>
    <xf numFmtId="0" fontId="0" fillId="0" borderId="6" xfId="0" applyFont="1" applyBorder="1"/>
    <xf numFmtId="0" fontId="0" fillId="0" borderId="5" xfId="0" applyFont="1" applyBorder="1"/>
    <xf numFmtId="0" fontId="0" fillId="0" borderId="8" xfId="0" applyFont="1" applyBorder="1"/>
    <xf numFmtId="3" fontId="0" fillId="0" borderId="3" xfId="0" applyNumberFormat="1" applyFont="1" applyBorder="1"/>
    <xf numFmtId="10" fontId="0" fillId="0" borderId="3" xfId="0" applyNumberFormat="1" applyFont="1" applyBorder="1"/>
    <xf numFmtId="1" fontId="0" fillId="0" borderId="4" xfId="0" applyNumberFormat="1" applyFont="1" applyBorder="1"/>
    <xf numFmtId="0" fontId="0" fillId="0" borderId="4" xfId="0" applyFont="1" applyBorder="1"/>
    <xf numFmtId="0" fontId="0" fillId="0" borderId="3" xfId="0" applyFont="1" applyBorder="1"/>
    <xf numFmtId="0" fontId="0" fillId="0" borderId="9" xfId="0" applyFont="1" applyBorder="1"/>
    <xf numFmtId="3" fontId="0" fillId="0" borderId="0" xfId="0" applyNumberFormat="1" applyFont="1"/>
    <xf numFmtId="10" fontId="0" fillId="0" borderId="0" xfId="0" applyNumberFormat="1" applyFont="1"/>
    <xf numFmtId="1" fontId="0" fillId="0" borderId="2" xfId="0" applyNumberFormat="1" applyFont="1" applyBorder="1"/>
    <xf numFmtId="0" fontId="0" fillId="0" borderId="2" xfId="0" applyFont="1" applyBorder="1"/>
    <xf numFmtId="0" fontId="0" fillId="0" borderId="0" xfId="0" applyFont="1"/>
    <xf numFmtId="0" fontId="0" fillId="15" borderId="10" xfId="0" applyFont="1" applyFill="1" applyBorder="1"/>
    <xf numFmtId="3" fontId="0" fillId="15" borderId="11" xfId="0" applyNumberFormat="1" applyFont="1" applyFill="1" applyBorder="1"/>
    <xf numFmtId="10" fontId="0" fillId="15" borderId="11" xfId="0" applyNumberFormat="1" applyFont="1" applyFill="1" applyBorder="1"/>
    <xf numFmtId="1" fontId="0" fillId="15" borderId="12" xfId="0" applyNumberFormat="1" applyFont="1" applyFill="1" applyBorder="1"/>
    <xf numFmtId="0" fontId="0" fillId="15" borderId="12" xfId="0" applyFont="1" applyFill="1" applyBorder="1"/>
    <xf numFmtId="0" fontId="0" fillId="15" borderId="11" xfId="0" applyFont="1" applyFill="1" applyBorder="1"/>
    <xf numFmtId="3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 wrapText="1"/>
    </xf>
    <xf numFmtId="0" fontId="0" fillId="7" borderId="9" xfId="0" applyFont="1" applyFill="1" applyBorder="1"/>
    <xf numFmtId="3" fontId="0" fillId="7" borderId="0" xfId="0" applyNumberFormat="1" applyFont="1" applyFill="1"/>
    <xf numFmtId="10" fontId="0" fillId="7" borderId="0" xfId="0" applyNumberFormat="1" applyFont="1" applyFill="1"/>
    <xf numFmtId="1" fontId="0" fillId="7" borderId="2" xfId="0" applyNumberFormat="1" applyFont="1" applyFill="1" applyBorder="1"/>
    <xf numFmtId="0" fontId="0" fillId="7" borderId="2" xfId="0" applyFont="1" applyFill="1" applyBorder="1"/>
    <xf numFmtId="0" fontId="0" fillId="7" borderId="0" xfId="0" applyFont="1" applyFill="1"/>
    <xf numFmtId="0" fontId="0" fillId="0" borderId="9" xfId="0" applyFont="1" applyFill="1" applyBorder="1"/>
    <xf numFmtId="3" fontId="0" fillId="0" borderId="0" xfId="0" applyNumberFormat="1" applyFont="1" applyFill="1"/>
    <xf numFmtId="10" fontId="0" fillId="0" borderId="0" xfId="0" applyNumberFormat="1" applyFont="1" applyFill="1"/>
    <xf numFmtId="1" fontId="0" fillId="0" borderId="2" xfId="0" applyNumberFormat="1" applyFont="1" applyFill="1" applyBorder="1"/>
    <xf numFmtId="0" fontId="0" fillId="0" borderId="2" xfId="0" applyFont="1" applyFill="1" applyBorder="1"/>
    <xf numFmtId="0" fontId="0" fillId="0" borderId="0" xfId="0" applyFont="1" applyFill="1"/>
    <xf numFmtId="0" fontId="0" fillId="12" borderId="9" xfId="0" applyFont="1" applyFill="1" applyBorder="1"/>
    <xf numFmtId="3" fontId="0" fillId="12" borderId="0" xfId="0" applyNumberFormat="1" applyFont="1" applyFill="1"/>
    <xf numFmtId="10" fontId="0" fillId="12" borderId="0" xfId="0" applyNumberFormat="1" applyFont="1" applyFill="1"/>
    <xf numFmtId="1" fontId="0" fillId="12" borderId="2" xfId="0" applyNumberFormat="1" applyFont="1" applyFill="1" applyBorder="1"/>
    <xf numFmtId="0" fontId="0" fillId="12" borderId="2" xfId="0" applyFont="1" applyFill="1" applyBorder="1"/>
    <xf numFmtId="0" fontId="0" fillId="12" borderId="0" xfId="0" applyFont="1" applyFill="1"/>
    <xf numFmtId="1" fontId="0" fillId="0" borderId="2" xfId="0" applyNumberFormat="1" applyFont="1" applyBorder="1" applyAlignment="1">
      <alignment horizontal="right"/>
    </xf>
    <xf numFmtId="0" fontId="0" fillId="13" borderId="9" xfId="0" applyFont="1" applyFill="1" applyBorder="1"/>
    <xf numFmtId="3" fontId="0" fillId="13" borderId="0" xfId="0" applyNumberFormat="1" applyFont="1" applyFill="1"/>
    <xf numFmtId="10" fontId="0" fillId="13" borderId="0" xfId="0" applyNumberFormat="1" applyFont="1" applyFill="1"/>
    <xf numFmtId="1" fontId="0" fillId="13" borderId="2" xfId="0" applyNumberFormat="1" applyFont="1" applyFill="1" applyBorder="1"/>
    <xf numFmtId="3" fontId="0" fillId="13" borderId="2" xfId="0" applyNumberFormat="1" applyFont="1" applyFill="1" applyBorder="1"/>
    <xf numFmtId="0" fontId="0" fillId="13" borderId="2" xfId="0" applyFont="1" applyFill="1" applyBorder="1"/>
    <xf numFmtId="0" fontId="0" fillId="13" borderId="0" xfId="0" applyFont="1" applyFill="1"/>
    <xf numFmtId="3" fontId="10" fillId="0" borderId="0" xfId="0" applyNumberFormat="1" applyFont="1"/>
    <xf numFmtId="0" fontId="10" fillId="0" borderId="0" xfId="0" applyFont="1"/>
    <xf numFmtId="3" fontId="10" fillId="11" borderId="13" xfId="0" applyNumberFormat="1" applyFont="1" applyFill="1" applyBorder="1" applyAlignment="1">
      <alignment vertical="center" wrapText="1"/>
    </xf>
    <xf numFmtId="10" fontId="10" fillId="11" borderId="14" xfId="0" applyNumberFormat="1" applyFont="1" applyFill="1" applyBorder="1" applyAlignment="1">
      <alignment vertical="center" wrapText="1"/>
    </xf>
    <xf numFmtId="1" fontId="11" fillId="11" borderId="15" xfId="0" applyNumberFormat="1" applyFont="1" applyFill="1" applyBorder="1" applyAlignment="1">
      <alignment vertical="center" wrapText="1"/>
    </xf>
    <xf numFmtId="10" fontId="10" fillId="14" borderId="14" xfId="0" applyNumberFormat="1" applyFont="1" applyFill="1" applyBorder="1" applyAlignment="1">
      <alignment horizontal="right" vertical="center" wrapText="1"/>
    </xf>
    <xf numFmtId="10" fontId="10" fillId="14" borderId="13" xfId="0" applyNumberFormat="1" applyFont="1" applyFill="1" applyBorder="1" applyAlignment="1">
      <alignment horizontal="right" vertical="center" wrapText="1"/>
    </xf>
    <xf numFmtId="0" fontId="11" fillId="11" borderId="15" xfId="0" applyFont="1" applyFill="1" applyBorder="1" applyAlignment="1">
      <alignment vertical="center" wrapText="1"/>
    </xf>
    <xf numFmtId="10" fontId="10" fillId="0" borderId="0" xfId="0" applyNumberFormat="1" applyFont="1"/>
    <xf numFmtId="3" fontId="10" fillId="11" borderId="0" xfId="0" applyNumberFormat="1" applyFont="1" applyFill="1" applyBorder="1" applyAlignment="1">
      <alignment vertical="center" wrapText="1"/>
    </xf>
    <xf numFmtId="0" fontId="10" fillId="11" borderId="0" xfId="0" applyFont="1" applyFill="1" applyBorder="1" applyAlignment="1">
      <alignment vertical="center" wrapText="1"/>
    </xf>
    <xf numFmtId="0" fontId="11" fillId="11" borderId="2" xfId="0" applyFont="1" applyFill="1" applyBorder="1" applyAlignment="1">
      <alignment vertical="center" wrapText="1"/>
    </xf>
    <xf numFmtId="0" fontId="10" fillId="11" borderId="14" xfId="0" applyFont="1" applyFill="1" applyBorder="1" applyAlignment="1">
      <alignment vertical="center" wrapText="1"/>
    </xf>
    <xf numFmtId="0" fontId="10" fillId="0" borderId="9" xfId="0" applyFont="1" applyBorder="1"/>
    <xf numFmtId="0" fontId="8" fillId="0" borderId="0" xfId="0" applyFont="1"/>
    <xf numFmtId="0" fontId="12" fillId="0" borderId="0" xfId="0" applyFont="1"/>
    <xf numFmtId="3" fontId="10" fillId="15" borderId="0" xfId="0" applyNumberFormat="1" applyFont="1" applyFill="1"/>
    <xf numFmtId="3" fontId="0" fillId="15" borderId="0" xfId="0" applyNumberFormat="1" applyFont="1" applyFill="1" applyAlignment="1">
      <alignment wrapText="1"/>
    </xf>
    <xf numFmtId="10" fontId="0" fillId="15" borderId="0" xfId="0" applyNumberFormat="1" applyFont="1" applyFill="1" applyAlignment="1">
      <alignment wrapText="1"/>
    </xf>
    <xf numFmtId="3" fontId="10" fillId="11" borderId="14" xfId="0" applyNumberFormat="1" applyFont="1" applyFill="1" applyBorder="1" applyAlignment="1">
      <alignment vertical="center" wrapText="1"/>
    </xf>
    <xf numFmtId="0" fontId="10" fillId="14" borderId="14" xfId="0" applyFont="1" applyFill="1" applyBorder="1" applyAlignment="1">
      <alignment horizontal="right" vertical="center" wrapText="1"/>
    </xf>
    <xf numFmtId="3" fontId="10" fillId="14" borderId="14" xfId="0" applyNumberFormat="1" applyFont="1" applyFill="1" applyBorder="1" applyAlignment="1">
      <alignment horizontal="right" vertical="center" wrapText="1"/>
    </xf>
    <xf numFmtId="0" fontId="11" fillId="14" borderId="15" xfId="0" applyFont="1" applyFill="1" applyBorder="1" applyAlignment="1">
      <alignment horizontal="right" vertical="center" wrapText="1"/>
    </xf>
    <xf numFmtId="0" fontId="11" fillId="0" borderId="2" xfId="0" applyFont="1" applyBorder="1"/>
    <xf numFmtId="0" fontId="0" fillId="7" borderId="9" xfId="0" applyFont="1" applyFill="1" applyBorder="1"/>
    <xf numFmtId="3" fontId="0" fillId="7" borderId="0" xfId="0" applyNumberFormat="1" applyFont="1" applyFill="1"/>
    <xf numFmtId="10" fontId="0" fillId="7" borderId="0" xfId="0" applyNumberFormat="1" applyFont="1" applyFill="1"/>
    <xf numFmtId="1" fontId="0" fillId="7" borderId="2" xfId="0" applyNumberFormat="1" applyFont="1" applyFill="1" applyBorder="1"/>
    <xf numFmtId="0" fontId="0" fillId="7" borderId="2" xfId="0" applyFont="1" applyFill="1" applyBorder="1"/>
    <xf numFmtId="0" fontId="0" fillId="7" borderId="0" xfId="0" applyFont="1" applyFill="1"/>
    <xf numFmtId="0" fontId="8" fillId="0" borderId="7" xfId="0" applyFont="1" applyBorder="1"/>
    <xf numFmtId="0" fontId="8" fillId="16" borderId="10" xfId="0" applyFont="1" applyFill="1" applyBorder="1"/>
    <xf numFmtId="3" fontId="8" fillId="16" borderId="11" xfId="0" applyNumberFormat="1" applyFont="1" applyFill="1" applyBorder="1"/>
    <xf numFmtId="1" fontId="0" fillId="17" borderId="2" xfId="0" applyNumberFormat="1" applyFont="1" applyFill="1" applyBorder="1"/>
    <xf numFmtId="0" fontId="0" fillId="17" borderId="2" xfId="0" applyFont="1" applyFill="1" applyBorder="1"/>
    <xf numFmtId="0" fontId="0" fillId="17" borderId="0" xfId="0" applyFill="1"/>
    <xf numFmtId="1" fontId="0" fillId="18" borderId="2" xfId="0" applyNumberFormat="1" applyFont="1" applyFill="1" applyBorder="1"/>
    <xf numFmtId="0" fontId="0" fillId="18" borderId="2" xfId="0" applyFont="1" applyFill="1" applyBorder="1"/>
    <xf numFmtId="0" fontId="0" fillId="18" borderId="0" xfId="0" applyFill="1"/>
    <xf numFmtId="1" fontId="0" fillId="19" borderId="2" xfId="0" applyNumberFormat="1" applyFont="1" applyFill="1" applyBorder="1"/>
    <xf numFmtId="0" fontId="0" fillId="19" borderId="2" xfId="0" applyFont="1" applyFill="1" applyBorder="1"/>
    <xf numFmtId="0" fontId="0" fillId="19" borderId="0" xfId="0" applyFill="1"/>
    <xf numFmtId="0" fontId="0" fillId="20" borderId="9" xfId="0" applyFont="1" applyFill="1" applyBorder="1"/>
    <xf numFmtId="3" fontId="0" fillId="20" borderId="0" xfId="0" applyNumberFormat="1" applyFont="1" applyFill="1"/>
    <xf numFmtId="10" fontId="0" fillId="20" borderId="0" xfId="0" applyNumberFormat="1" applyFont="1" applyFill="1"/>
    <xf numFmtId="1" fontId="0" fillId="20" borderId="2" xfId="0" applyNumberFormat="1" applyFont="1" applyFill="1" applyBorder="1"/>
    <xf numFmtId="0" fontId="0" fillId="20" borderId="2" xfId="0" applyFont="1" applyFill="1" applyBorder="1"/>
    <xf numFmtId="0" fontId="0" fillId="20" borderId="0" xfId="0" applyFont="1" applyFill="1"/>
    <xf numFmtId="0" fontId="8" fillId="20" borderId="9" xfId="0" applyFont="1" applyFill="1" applyBorder="1"/>
    <xf numFmtId="3" fontId="8" fillId="20" borderId="0" xfId="0" applyNumberFormat="1" applyFont="1" applyFill="1"/>
    <xf numFmtId="0" fontId="0" fillId="20" borderId="0" xfId="0" applyFill="1"/>
    <xf numFmtId="10" fontId="0" fillId="18" borderId="0" xfId="0" applyNumberFormat="1" applyFont="1" applyFill="1"/>
    <xf numFmtId="0" fontId="0" fillId="21" borderId="9" xfId="0" applyFont="1" applyFill="1" applyBorder="1"/>
    <xf numFmtId="3" fontId="0" fillId="21" borderId="0" xfId="0" applyNumberFormat="1" applyFont="1" applyFill="1"/>
    <xf numFmtId="10" fontId="0" fillId="21" borderId="0" xfId="0" applyNumberFormat="1" applyFont="1" applyFill="1"/>
    <xf numFmtId="1" fontId="0" fillId="21" borderId="2" xfId="0" applyNumberFormat="1" applyFont="1" applyFill="1" applyBorder="1"/>
    <xf numFmtId="0" fontId="0" fillId="21" borderId="2" xfId="0" applyFont="1" applyFill="1" applyBorder="1"/>
    <xf numFmtId="0" fontId="0" fillId="21" borderId="0" xfId="0" applyFont="1" applyFill="1"/>
    <xf numFmtId="0" fontId="8" fillId="21" borderId="9" xfId="0" applyFont="1" applyFill="1" applyBorder="1"/>
    <xf numFmtId="3" fontId="8" fillId="21" borderId="0" xfId="0" applyNumberFormat="1" applyFont="1" applyFill="1"/>
    <xf numFmtId="0" fontId="0" fillId="21" borderId="0" xfId="0" applyFill="1"/>
    <xf numFmtId="0" fontId="0" fillId="22" borderId="9" xfId="0" applyFont="1" applyFill="1" applyBorder="1"/>
    <xf numFmtId="3" fontId="0" fillId="22" borderId="0" xfId="0" applyNumberFormat="1" applyFont="1" applyFill="1"/>
    <xf numFmtId="10" fontId="0" fillId="22" borderId="0" xfId="0" applyNumberFormat="1" applyFont="1" applyFill="1"/>
    <xf numFmtId="1" fontId="0" fillId="22" borderId="2" xfId="0" applyNumberFormat="1" applyFont="1" applyFill="1" applyBorder="1"/>
    <xf numFmtId="0" fontId="0" fillId="22" borderId="2" xfId="0" applyFont="1" applyFill="1" applyBorder="1"/>
    <xf numFmtId="0" fontId="0" fillId="22" borderId="0" xfId="0" applyFont="1" applyFill="1"/>
    <xf numFmtId="0" fontId="8" fillId="22" borderId="9" xfId="0" applyFont="1" applyFill="1" applyBorder="1"/>
    <xf numFmtId="3" fontId="8" fillId="22" borderId="0" xfId="0" applyNumberFormat="1" applyFont="1" applyFill="1"/>
    <xf numFmtId="0" fontId="0" fillId="22" borderId="0" xfId="0" applyFill="1"/>
    <xf numFmtId="0" fontId="2" fillId="6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/>
    </xf>
  </cellXfs>
  <cellStyles count="114"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FF80"/>
      <color rgb="FFFF8080"/>
      <color rgb="FFFFEA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por bloques'!$B$12</c:f>
              <c:strCache>
                <c:ptCount val="1"/>
                <c:pt idx="0">
                  <c:v>Independentistas</c:v>
                </c:pt>
              </c:strCache>
            </c:strRef>
          </c:tx>
          <c:spPr>
            <a:solidFill>
              <a:srgbClr val="FFEA80"/>
            </a:solidFill>
          </c:spPr>
          <c:invertIfNegative val="0"/>
          <c:cat>
            <c:numRef>
              <c:f>'datos por bloques'!$C$11:$N$11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bloques'!$C$12:$N$12</c:f>
              <c:numCache>
                <c:formatCode>#,##0</c:formatCode>
                <c:ptCount val="12"/>
                <c:pt idx="0">
                  <c:v>1038612</c:v>
                </c:pt>
                <c:pt idx="1">
                  <c:v>1509617</c:v>
                </c:pt>
                <c:pt idx="2">
                  <c:v>1344161</c:v>
                </c:pt>
                <c:pt idx="3">
                  <c:v>1431599</c:v>
                </c:pt>
                <c:pt idx="4">
                  <c:v>1625938</c:v>
                </c:pt>
                <c:pt idx="5">
                  <c:v>1449593</c:v>
                </c:pt>
                <c:pt idx="6">
                  <c:v>1568749</c:v>
                </c:pt>
                <c:pt idx="7">
                  <c:v>1352111</c:v>
                </c:pt>
                <c:pt idx="8">
                  <c:v>1558811</c:v>
                </c:pt>
                <c:pt idx="9">
                  <c:v>1781460</c:v>
                </c:pt>
                <c:pt idx="10">
                  <c:v>2060218</c:v>
                </c:pt>
                <c:pt idx="11">
                  <c:v>2063361</c:v>
                </c:pt>
              </c:numCache>
            </c:numRef>
          </c:val>
        </c:ser>
        <c:ser>
          <c:idx val="1"/>
          <c:order val="1"/>
          <c:tx>
            <c:strRef>
              <c:f>'datos por bloques'!$B$13</c:f>
              <c:strCache>
                <c:ptCount val="1"/>
                <c:pt idx="0">
                  <c:v>Neutros</c:v>
                </c:pt>
              </c:strCache>
            </c:strRef>
          </c:tx>
          <c:spPr>
            <a:solidFill>
              <a:srgbClr val="AAFF80"/>
            </a:solidFill>
          </c:spPr>
          <c:invertIfNegative val="0"/>
          <c:cat>
            <c:numRef>
              <c:f>'datos por bloques'!$C$11:$N$11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bloques'!$C$13:$N$13</c:f>
              <c:numCache>
                <c:formatCode>#,##0</c:formatCode>
                <c:ptCount val="12"/>
                <c:pt idx="0">
                  <c:v>612690</c:v>
                </c:pt>
                <c:pt idx="1">
                  <c:v>231711</c:v>
                </c:pt>
                <c:pt idx="2">
                  <c:v>209211</c:v>
                </c:pt>
                <c:pt idx="3">
                  <c:v>171794</c:v>
                </c:pt>
                <c:pt idx="4">
                  <c:v>313092</c:v>
                </c:pt>
                <c:pt idx="5">
                  <c:v>122895</c:v>
                </c:pt>
                <c:pt idx="6">
                  <c:v>241163</c:v>
                </c:pt>
                <c:pt idx="7">
                  <c:v>282693</c:v>
                </c:pt>
                <c:pt idx="8">
                  <c:v>229985</c:v>
                </c:pt>
                <c:pt idx="9">
                  <c:v>358857</c:v>
                </c:pt>
                <c:pt idx="10">
                  <c:v>366494</c:v>
                </c:pt>
                <c:pt idx="11">
                  <c:v>323695</c:v>
                </c:pt>
              </c:numCache>
            </c:numRef>
          </c:val>
        </c:ser>
        <c:ser>
          <c:idx val="2"/>
          <c:order val="2"/>
          <c:tx>
            <c:strRef>
              <c:f>'datos por bloques'!$B$14</c:f>
              <c:strCache>
                <c:ptCount val="1"/>
                <c:pt idx="0">
                  <c:v>Unionistas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'datos por bloques'!$C$11:$N$11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bloques'!$C$14:$N$14</c:f>
              <c:numCache>
                <c:formatCode>#,##0</c:formatCode>
                <c:ptCount val="12"/>
                <c:pt idx="0">
                  <c:v>985450</c:v>
                </c:pt>
                <c:pt idx="1">
                  <c:v>1087882</c:v>
                </c:pt>
                <c:pt idx="2">
                  <c:v>1049420</c:v>
                </c:pt>
                <c:pt idx="3">
                  <c:v>886083</c:v>
                </c:pt>
                <c:pt idx="4">
                  <c:v>1224004</c:v>
                </c:pt>
                <c:pt idx="5">
                  <c:v>1480564</c:v>
                </c:pt>
                <c:pt idx="6">
                  <c:v>1424953</c:v>
                </c:pt>
                <c:pt idx="7">
                  <c:v>1202235</c:v>
                </c:pt>
                <c:pt idx="8">
                  <c:v>1135341</c:v>
                </c:pt>
                <c:pt idx="9">
                  <c:v>1329597</c:v>
                </c:pt>
                <c:pt idx="10">
                  <c:v>1605563</c:v>
                </c:pt>
                <c:pt idx="11">
                  <c:v>1889176</c:v>
                </c:pt>
              </c:numCache>
            </c:numRef>
          </c:val>
        </c:ser>
        <c:ser>
          <c:idx val="3"/>
          <c:order val="3"/>
          <c:tx>
            <c:strRef>
              <c:f>'datos por bloques'!$B$15</c:f>
              <c:strCache>
                <c:ptCount val="1"/>
                <c:pt idx="0">
                  <c:v>Abstención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'datos por bloques'!$C$11:$N$11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bloques'!$C$15:$N$15</c:f>
              <c:numCache>
                <c:formatCode>#,##0</c:formatCode>
                <c:ptCount val="12"/>
                <c:pt idx="0">
                  <c:v>1713888</c:v>
                </c:pt>
                <c:pt idx="1">
                  <c:v>1601854</c:v>
                </c:pt>
                <c:pt idx="2">
                  <c:v>1854704</c:v>
                </c:pt>
                <c:pt idx="3">
                  <c:v>2184020</c:v>
                </c:pt>
                <c:pt idx="4">
                  <c:v>1847022</c:v>
                </c:pt>
                <c:pt idx="5">
                  <c:v>2159731</c:v>
                </c:pt>
                <c:pt idx="6">
                  <c:v>1988561</c:v>
                </c:pt>
                <c:pt idx="7">
                  <c:v>2339166</c:v>
                </c:pt>
                <c:pt idx="8">
                  <c:v>2095122</c:v>
                </c:pt>
                <c:pt idx="9">
                  <c:v>1600510</c:v>
                </c:pt>
                <c:pt idx="10">
                  <c:v>1199106</c:v>
                </c:pt>
                <c:pt idx="11">
                  <c:v>961426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98880"/>
        <c:axId val="61064704"/>
      </c:barChart>
      <c:catAx>
        <c:axId val="5989888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61064704"/>
        <c:crosses val="autoZero"/>
        <c:auto val="1"/>
        <c:lblAlgn val="ctr"/>
        <c:lblOffset val="100"/>
        <c:noMultiLvlLbl val="0"/>
      </c:catAx>
      <c:valAx>
        <c:axId val="61064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898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por bloques'!$B$41</c:f>
              <c:strCache>
                <c:ptCount val="1"/>
                <c:pt idx="0">
                  <c:v>Independentistas</c:v>
                </c:pt>
              </c:strCache>
            </c:strRef>
          </c:tx>
          <c:spPr>
            <a:solidFill>
              <a:srgbClr val="FFEA80"/>
            </a:solidFill>
          </c:spPr>
          <c:invertIfNegative val="0"/>
          <c:cat>
            <c:numRef>
              <c:f>'datos por bloques'!$C$40:$N$40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bloques'!$C$41:$N$41</c:f>
              <c:numCache>
                <c:formatCode>0.00%</c:formatCode>
                <c:ptCount val="12"/>
                <c:pt idx="0">
                  <c:v>0.3821</c:v>
                </c:pt>
                <c:pt idx="1">
                  <c:v>0.50150000000000006</c:v>
                </c:pt>
                <c:pt idx="2">
                  <c:v>0.54789999999999994</c:v>
                </c:pt>
                <c:pt idx="3">
                  <c:v>0.54789999999999994</c:v>
                </c:pt>
                <c:pt idx="4">
                  <c:v>0.50929999999999997</c:v>
                </c:pt>
                <c:pt idx="5">
                  <c:v>0.46810000000000002</c:v>
                </c:pt>
                <c:pt idx="6">
                  <c:v>0.4738</c:v>
                </c:pt>
                <c:pt idx="7">
                  <c:v>0.45550000000000002</c:v>
                </c:pt>
                <c:pt idx="8">
                  <c:v>0.50029999999999997</c:v>
                </c:pt>
                <c:pt idx="9">
                  <c:v>0.49119999999999997</c:v>
                </c:pt>
                <c:pt idx="10">
                  <c:v>0.50249999999999995</c:v>
                </c:pt>
                <c:pt idx="11">
                  <c:v>0.47489999999999999</c:v>
                </c:pt>
              </c:numCache>
            </c:numRef>
          </c:val>
        </c:ser>
        <c:ser>
          <c:idx val="1"/>
          <c:order val="1"/>
          <c:tx>
            <c:strRef>
              <c:f>'datos por bloques'!$B$42</c:f>
              <c:strCache>
                <c:ptCount val="1"/>
                <c:pt idx="0">
                  <c:v>Neutros</c:v>
                </c:pt>
              </c:strCache>
            </c:strRef>
          </c:tx>
          <c:spPr>
            <a:solidFill>
              <a:srgbClr val="AAFF80"/>
            </a:solidFill>
          </c:spPr>
          <c:invertIfNegative val="0"/>
          <c:cat>
            <c:numRef>
              <c:f>'datos por bloques'!$C$40:$N$40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bloques'!$C$42:$N$42</c:f>
              <c:numCache>
                <c:formatCode>0.00%</c:formatCode>
                <c:ptCount val="12"/>
                <c:pt idx="0">
                  <c:v>0.22559999999999997</c:v>
                </c:pt>
                <c:pt idx="1">
                  <c:v>7.7600000000000002E-2</c:v>
                </c:pt>
                <c:pt idx="2">
                  <c:v>6.5799999999999997E-2</c:v>
                </c:pt>
                <c:pt idx="3">
                  <c:v>6.5799999999999997E-2</c:v>
                </c:pt>
                <c:pt idx="4">
                  <c:v>9.8100000000000007E-2</c:v>
                </c:pt>
                <c:pt idx="5">
                  <c:v>3.9699999999999999E-2</c:v>
                </c:pt>
                <c:pt idx="6">
                  <c:v>7.2800000000000004E-2</c:v>
                </c:pt>
                <c:pt idx="7">
                  <c:v>9.7199999999999995E-2</c:v>
                </c:pt>
                <c:pt idx="8">
                  <c:v>7.3899999999999993E-2</c:v>
                </c:pt>
                <c:pt idx="9">
                  <c:v>9.8900000000000002E-2</c:v>
                </c:pt>
                <c:pt idx="10">
                  <c:v>8.9399999999999993E-2</c:v>
                </c:pt>
                <c:pt idx="11">
                  <c:v>7.4499999999999997E-2</c:v>
                </c:pt>
              </c:numCache>
            </c:numRef>
          </c:val>
        </c:ser>
        <c:ser>
          <c:idx val="2"/>
          <c:order val="2"/>
          <c:tx>
            <c:strRef>
              <c:f>'datos por bloques'!$B$43</c:f>
              <c:strCache>
                <c:ptCount val="1"/>
                <c:pt idx="0">
                  <c:v>Unionistas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'datos por bloques'!$C$40:$N$40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bloques'!$C$43:$N$43</c:f>
              <c:numCache>
                <c:formatCode>0.00%</c:formatCode>
                <c:ptCount val="12"/>
                <c:pt idx="0">
                  <c:v>0.36279999999999996</c:v>
                </c:pt>
                <c:pt idx="1">
                  <c:v>0.38950000000000001</c:v>
                </c:pt>
                <c:pt idx="2">
                  <c:v>0.33910000000000001</c:v>
                </c:pt>
                <c:pt idx="3">
                  <c:v>0.33910000000000001</c:v>
                </c:pt>
                <c:pt idx="4">
                  <c:v>0.38340000000000002</c:v>
                </c:pt>
                <c:pt idx="5">
                  <c:v>0.47809999999999997</c:v>
                </c:pt>
                <c:pt idx="6">
                  <c:v>0.43049999999999999</c:v>
                </c:pt>
                <c:pt idx="7">
                  <c:v>0.40559999999999996</c:v>
                </c:pt>
                <c:pt idx="8">
                  <c:v>0.36450000000000005</c:v>
                </c:pt>
                <c:pt idx="9">
                  <c:v>0.36649999999999999</c:v>
                </c:pt>
                <c:pt idx="10">
                  <c:v>0.39170000000000005</c:v>
                </c:pt>
                <c:pt idx="11">
                  <c:v>0.43489999999999995</c:v>
                </c:pt>
              </c:numCache>
            </c:numRef>
          </c:val>
        </c:ser>
        <c:ser>
          <c:idx val="3"/>
          <c:order val="3"/>
          <c:tx>
            <c:strRef>
              <c:f>'datos por bloques'!$B$44</c:f>
              <c:strCache>
                <c:ptCount val="1"/>
                <c:pt idx="0">
                  <c:v>Abstención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'datos por bloques'!$C$40:$N$40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bloques'!$C$44:$N$44</c:f>
              <c:numCache>
                <c:formatCode>0.00%</c:formatCode>
                <c:ptCount val="12"/>
                <c:pt idx="0">
                  <c:v>0.3886</c:v>
                </c:pt>
                <c:pt idx="1">
                  <c:v>0.40629999999999999</c:v>
                </c:pt>
                <c:pt idx="2">
                  <c:v>0.45129999999999998</c:v>
                </c:pt>
                <c:pt idx="3">
                  <c:v>0.45129999999999998</c:v>
                </c:pt>
                <c:pt idx="4">
                  <c:v>0.36359999999999998</c:v>
                </c:pt>
                <c:pt idx="5">
                  <c:v>0.40799999999999997</c:v>
                </c:pt>
                <c:pt idx="6">
                  <c:v>0.37459999999999999</c:v>
                </c:pt>
                <c:pt idx="7">
                  <c:v>0.43959999999999999</c:v>
                </c:pt>
                <c:pt idx="8">
                  <c:v>0.40050000000000002</c:v>
                </c:pt>
                <c:pt idx="9">
                  <c:v>0.3044</c:v>
                </c:pt>
                <c:pt idx="10">
                  <c:v>0.22559999999999999</c:v>
                </c:pt>
                <c:pt idx="11">
                  <c:v>0.18060000000000001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75840"/>
        <c:axId val="62038784"/>
      </c:barChart>
      <c:catAx>
        <c:axId val="614758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6147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876623595127502E-2"/>
          <c:y val="4.1025641025640998E-2"/>
          <c:w val="0.82949752675146404"/>
          <c:h val="0.86890046436503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por bloques'!$B$70</c:f>
              <c:strCache>
                <c:ptCount val="1"/>
                <c:pt idx="0">
                  <c:v>Independentistas</c:v>
                </c:pt>
              </c:strCache>
            </c:strRef>
          </c:tx>
          <c:spPr>
            <a:solidFill>
              <a:srgbClr val="FFEA80"/>
            </a:solidFill>
          </c:spPr>
          <c:invertIfNegative val="0"/>
          <c:cat>
            <c:numRef>
              <c:f>'datos por bloques'!$C$69:$N$69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bloques'!$C$70:$N$70</c:f>
              <c:numCache>
                <c:formatCode>General</c:formatCode>
                <c:ptCount val="12"/>
                <c:pt idx="0" formatCode="0">
                  <c:v>57</c:v>
                </c:pt>
                <c:pt idx="1">
                  <c:v>75</c:v>
                </c:pt>
                <c:pt idx="2">
                  <c:v>75</c:v>
                </c:pt>
                <c:pt idx="3">
                  <c:v>81</c:v>
                </c:pt>
                <c:pt idx="4">
                  <c:v>73</c:v>
                </c:pt>
                <c:pt idx="5">
                  <c:v>68</c:v>
                </c:pt>
                <c:pt idx="6">
                  <c:v>69</c:v>
                </c:pt>
                <c:pt idx="7" formatCode="0">
                  <c:v>69</c:v>
                </c:pt>
                <c:pt idx="8">
                  <c:v>76</c:v>
                </c:pt>
                <c:pt idx="9">
                  <c:v>74</c:v>
                </c:pt>
                <c:pt idx="10">
                  <c:v>72</c:v>
                </c:pt>
                <c:pt idx="1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'datos por bloques'!$B$71</c:f>
              <c:strCache>
                <c:ptCount val="1"/>
                <c:pt idx="0">
                  <c:v>Neutros</c:v>
                </c:pt>
              </c:strCache>
            </c:strRef>
          </c:tx>
          <c:spPr>
            <a:solidFill>
              <a:srgbClr val="AAFF80"/>
            </a:solidFill>
          </c:spPr>
          <c:invertIfNegative val="0"/>
          <c:cat>
            <c:numRef>
              <c:f>'datos por bloques'!$C$69:$N$69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bloques'!$C$71:$N$71</c:f>
              <c:numCache>
                <c:formatCode>General</c:formatCode>
                <c:ptCount val="12"/>
                <c:pt idx="0" formatCode="0">
                  <c:v>27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3</c:v>
                </c:pt>
                <c:pt idx="6">
                  <c:v>9</c:v>
                </c:pt>
                <c:pt idx="7" formatCode="0">
                  <c:v>12</c:v>
                </c:pt>
                <c:pt idx="8">
                  <c:v>10</c:v>
                </c:pt>
                <c:pt idx="9">
                  <c:v>13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ser>
          <c:idx val="2"/>
          <c:order val="2"/>
          <c:tx>
            <c:strRef>
              <c:f>'datos por bloques'!$B$72</c:f>
              <c:strCache>
                <c:ptCount val="1"/>
                <c:pt idx="0">
                  <c:v>Unionistas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'datos por bloques'!$C$69:$N$69</c:f>
              <c:numCache>
                <c:formatCode>#,##0</c:formatCode>
                <c:ptCount val="12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2006</c:v>
                </c:pt>
                <c:pt idx="8">
                  <c:v>2010</c:v>
                </c:pt>
                <c:pt idx="9">
                  <c:v>2012</c:v>
                </c:pt>
                <c:pt idx="10">
                  <c:v>2015</c:v>
                </c:pt>
                <c:pt idx="11">
                  <c:v>2017</c:v>
                </c:pt>
              </c:numCache>
            </c:numRef>
          </c:cat>
          <c:val>
            <c:numRef>
              <c:f>'datos por bloques'!$C$72:$N$72</c:f>
              <c:numCache>
                <c:formatCode>General</c:formatCode>
                <c:ptCount val="12"/>
                <c:pt idx="0" formatCode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47</c:v>
                </c:pt>
                <c:pt idx="4">
                  <c:v>51</c:v>
                </c:pt>
                <c:pt idx="5">
                  <c:v>64</c:v>
                </c:pt>
                <c:pt idx="6">
                  <c:v>57</c:v>
                </c:pt>
                <c:pt idx="7" formatCode="0">
                  <c:v>54</c:v>
                </c:pt>
                <c:pt idx="8">
                  <c:v>49</c:v>
                </c:pt>
                <c:pt idx="9">
                  <c:v>48</c:v>
                </c:pt>
                <c:pt idx="10">
                  <c:v>52</c:v>
                </c:pt>
                <c:pt idx="1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10496"/>
        <c:axId val="58412032"/>
      </c:barChart>
      <c:catAx>
        <c:axId val="584104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58412032"/>
        <c:crosses val="autoZero"/>
        <c:auto val="1"/>
        <c:lblAlgn val="ctr"/>
        <c:lblOffset val="100"/>
        <c:noMultiLvlLbl val="0"/>
      </c:catAx>
      <c:valAx>
        <c:axId val="5841203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5841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17</xdr:row>
      <xdr:rowOff>50800</xdr:rowOff>
    </xdr:from>
    <xdr:to>
      <xdr:col>16</xdr:col>
      <xdr:colOff>101600</xdr:colOff>
      <xdr:row>34</xdr:row>
      <xdr:rowOff>63500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46</xdr:row>
      <xdr:rowOff>133350</xdr:rowOff>
    </xdr:from>
    <xdr:to>
      <xdr:col>16</xdr:col>
      <xdr:colOff>228600</xdr:colOff>
      <xdr:row>62</xdr:row>
      <xdr:rowOff>76200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660400</xdr:colOff>
      <xdr:row>74</xdr:row>
      <xdr:rowOff>38100</xdr:rowOff>
    </xdr:from>
    <xdr:to>
      <xdr:col>16</xdr:col>
      <xdr:colOff>165100</xdr:colOff>
      <xdr:row>95</xdr:row>
      <xdr:rowOff>19050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79</xdr:row>
      <xdr:rowOff>88900</xdr:rowOff>
    </xdr:from>
    <xdr:to>
      <xdr:col>14</xdr:col>
      <xdr:colOff>330200</xdr:colOff>
      <xdr:row>79</xdr:row>
      <xdr:rowOff>88900</xdr:rowOff>
    </xdr:to>
    <xdr:cxnSp macro="">
      <xdr:nvCxnSpPr>
        <xdr:cNvPr id="13" name="Conector recto 12"/>
        <xdr:cNvCxnSpPr/>
      </xdr:nvCxnSpPr>
      <xdr:spPr>
        <a:xfrm>
          <a:off x="914400" y="14033500"/>
          <a:ext cx="10147300" cy="0"/>
        </a:xfrm>
        <a:prstGeom prst="line">
          <a:avLst/>
        </a:prstGeom>
        <a:ln w="22225" cmpd="sng"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419100</xdr:colOff>
      <xdr:row>78</xdr:row>
      <xdr:rowOff>25400</xdr:rowOff>
    </xdr:from>
    <xdr:to>
      <xdr:col>16</xdr:col>
      <xdr:colOff>12700</xdr:colOff>
      <xdr:row>80</xdr:row>
      <xdr:rowOff>127000</xdr:rowOff>
    </xdr:to>
    <xdr:sp macro="" textlink="">
      <xdr:nvSpPr>
        <xdr:cNvPr id="18" name="CuadroTexto 17"/>
        <xdr:cNvSpPr txBox="1"/>
      </xdr:nvSpPr>
      <xdr:spPr>
        <a:xfrm>
          <a:off x="11150600" y="13792200"/>
          <a:ext cx="12446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68 escaños: mayoría absoluta</a:t>
          </a:r>
        </a:p>
      </xdr:txBody>
    </xdr:sp>
    <xdr:clientData/>
  </xdr:twoCellAnchor>
  <xdr:twoCellAnchor>
    <xdr:from>
      <xdr:col>1</xdr:col>
      <xdr:colOff>800100</xdr:colOff>
      <xdr:row>49</xdr:row>
      <xdr:rowOff>152400</xdr:rowOff>
    </xdr:from>
    <xdr:to>
      <xdr:col>14</xdr:col>
      <xdr:colOff>215900</xdr:colOff>
      <xdr:row>49</xdr:row>
      <xdr:rowOff>152400</xdr:rowOff>
    </xdr:to>
    <xdr:cxnSp macro="">
      <xdr:nvCxnSpPr>
        <xdr:cNvPr id="19" name="Conector recto 18"/>
        <xdr:cNvCxnSpPr/>
      </xdr:nvCxnSpPr>
      <xdr:spPr>
        <a:xfrm>
          <a:off x="800100" y="8750300"/>
          <a:ext cx="10147300" cy="0"/>
        </a:xfrm>
        <a:prstGeom prst="line">
          <a:avLst/>
        </a:prstGeom>
        <a:ln w="22225" cmpd="sng">
          <a:solidFill>
            <a:schemeClr val="tx1"/>
          </a:solidFill>
          <a:tailEnd type="non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6"/>
  <sheetViews>
    <sheetView topLeftCell="A2" workbookViewId="0">
      <selection activeCell="AI7" sqref="AI7:AK7"/>
    </sheetView>
  </sheetViews>
  <sheetFormatPr baseColWidth="10" defaultColWidth="10.85546875" defaultRowHeight="15" x14ac:dyDescent="0.25"/>
  <cols>
    <col min="1" max="1" width="19.7109375" style="52" customWidth="1"/>
    <col min="2" max="2" width="10.85546875" style="53"/>
    <col min="3" max="3" width="10.85546875" style="54"/>
    <col min="4" max="4" width="10.85546875" style="55"/>
    <col min="5" max="5" width="10.85546875" style="53"/>
    <col min="6" max="6" width="10.85546875" style="54"/>
    <col min="7" max="7" width="10.85546875" style="56"/>
    <col min="8" max="8" width="10.85546875" style="53"/>
    <col min="9" max="9" width="10.85546875" style="54"/>
    <col min="10" max="10" width="10.85546875" style="56"/>
    <col min="11" max="11" width="10.85546875" style="53"/>
    <col min="12" max="12" width="10.85546875" style="54"/>
    <col min="13" max="13" width="10.85546875" style="56"/>
    <col min="14" max="14" width="10.85546875" style="53"/>
    <col min="15" max="15" width="10.85546875" style="54"/>
    <col min="16" max="16" width="10.85546875" style="56"/>
    <col min="17" max="17" width="10.85546875" style="53"/>
    <col min="18" max="18" width="10.85546875" style="54"/>
    <col min="19" max="19" width="10.85546875" style="56"/>
    <col min="20" max="20" width="11.28515625" style="53" bestFit="1" customWidth="1"/>
    <col min="21" max="21" width="10.85546875" style="54"/>
    <col min="22" max="22" width="10.85546875" style="56"/>
    <col min="23" max="23" width="10.85546875" style="53"/>
    <col min="24" max="24" width="10.85546875" style="54"/>
    <col min="25" max="25" width="10.85546875" style="55"/>
    <col min="26" max="26" width="10.85546875" style="53"/>
    <col min="27" max="27" width="10.85546875" style="54"/>
    <col min="28" max="28" width="10.85546875" style="56"/>
    <col min="29" max="29" width="10.85546875" style="53"/>
    <col min="30" max="30" width="10.85546875" style="54"/>
    <col min="31" max="31" width="10.85546875" style="56"/>
    <col min="32" max="32" width="10.85546875" style="53"/>
    <col min="33" max="33" width="10.85546875" style="54"/>
    <col min="34" max="34" width="10.85546875" style="56"/>
    <col min="35" max="35" width="10.85546875" style="53"/>
    <col min="36" max="36" width="10.85546875" style="54"/>
    <col min="37" max="37" width="10.85546875" style="56"/>
    <col min="38" max="16384" width="10.85546875" style="57"/>
  </cols>
  <sheetData>
    <row r="2" spans="1:37" s="45" customFormat="1" ht="15.75" thickBot="1" x14ac:dyDescent="0.3">
      <c r="A2" s="40"/>
      <c r="B2" s="41">
        <v>1980</v>
      </c>
      <c r="C2" s="42"/>
      <c r="D2" s="43"/>
      <c r="E2" s="41">
        <v>1984</v>
      </c>
      <c r="F2" s="42"/>
      <c r="G2" s="44"/>
      <c r="H2" s="41">
        <v>1988</v>
      </c>
      <c r="I2" s="42"/>
      <c r="J2" s="44"/>
      <c r="K2" s="34">
        <v>1992</v>
      </c>
      <c r="L2" s="36"/>
      <c r="M2" s="33"/>
      <c r="N2" s="34">
        <v>1995</v>
      </c>
      <c r="O2" s="36"/>
      <c r="P2" s="33"/>
      <c r="Q2" s="34">
        <v>1999</v>
      </c>
      <c r="R2" s="36"/>
      <c r="S2" s="33"/>
      <c r="T2" s="34">
        <v>2003</v>
      </c>
      <c r="U2" s="36"/>
      <c r="V2" s="33"/>
      <c r="W2" s="34">
        <v>2006</v>
      </c>
      <c r="X2" s="36"/>
      <c r="Y2" s="38"/>
      <c r="Z2" s="34">
        <v>2010</v>
      </c>
      <c r="AA2" s="36"/>
      <c r="AB2" s="33"/>
      <c r="AC2" s="34">
        <v>2012</v>
      </c>
      <c r="AD2" s="36"/>
      <c r="AE2" s="33"/>
      <c r="AF2" s="34">
        <v>2015</v>
      </c>
      <c r="AG2" s="36"/>
      <c r="AH2" s="33"/>
      <c r="AI2" s="34">
        <v>2017</v>
      </c>
      <c r="AJ2" s="36"/>
      <c r="AK2" s="33"/>
    </row>
    <row r="3" spans="1:37" s="51" customFormat="1" ht="15.75" thickBot="1" x14ac:dyDescent="0.3">
      <c r="A3" s="46"/>
      <c r="B3" s="47" t="s">
        <v>39</v>
      </c>
      <c r="C3" s="48" t="s">
        <v>40</v>
      </c>
      <c r="D3" s="49" t="s">
        <v>41</v>
      </c>
      <c r="E3" s="47" t="s">
        <v>39</v>
      </c>
      <c r="F3" s="48" t="s">
        <v>40</v>
      </c>
      <c r="G3" s="50" t="s">
        <v>41</v>
      </c>
      <c r="H3" s="47" t="s">
        <v>39</v>
      </c>
      <c r="I3" s="48" t="s">
        <v>40</v>
      </c>
      <c r="J3" s="50" t="s">
        <v>41</v>
      </c>
      <c r="K3" s="35" t="s">
        <v>39</v>
      </c>
      <c r="L3" s="37" t="s">
        <v>40</v>
      </c>
      <c r="M3" s="32" t="s">
        <v>41</v>
      </c>
      <c r="N3" s="35" t="s">
        <v>39</v>
      </c>
      <c r="O3" s="37" t="s">
        <v>40</v>
      </c>
      <c r="P3" s="32" t="s">
        <v>41</v>
      </c>
      <c r="Q3" s="35" t="s">
        <v>39</v>
      </c>
      <c r="R3" s="37" t="s">
        <v>40</v>
      </c>
      <c r="S3" s="32" t="s">
        <v>41</v>
      </c>
      <c r="T3" s="35" t="s">
        <v>39</v>
      </c>
      <c r="U3" s="37" t="s">
        <v>40</v>
      </c>
      <c r="V3" s="32" t="s">
        <v>41</v>
      </c>
      <c r="W3" s="35" t="s">
        <v>39</v>
      </c>
      <c r="X3" s="37" t="s">
        <v>40</v>
      </c>
      <c r="Y3" s="39" t="s">
        <v>41</v>
      </c>
      <c r="Z3" s="35" t="s">
        <v>39</v>
      </c>
      <c r="AA3" s="37" t="s">
        <v>40</v>
      </c>
      <c r="AB3" s="32" t="s">
        <v>41</v>
      </c>
      <c r="AC3" s="35" t="s">
        <v>39</v>
      </c>
      <c r="AD3" s="37" t="s">
        <v>40</v>
      </c>
      <c r="AE3" s="32" t="s">
        <v>41</v>
      </c>
      <c r="AF3" s="35" t="s">
        <v>39</v>
      </c>
      <c r="AG3" s="37" t="s">
        <v>40</v>
      </c>
      <c r="AH3" s="32" t="s">
        <v>41</v>
      </c>
      <c r="AI3" s="35" t="s">
        <v>39</v>
      </c>
      <c r="AJ3" s="37" t="s">
        <v>40</v>
      </c>
      <c r="AK3" s="32" t="s">
        <v>41</v>
      </c>
    </row>
    <row r="4" spans="1:37" ht="16.5" thickTop="1" thickBot="1" x14ac:dyDescent="0.3">
      <c r="Q4" s="93"/>
    </row>
    <row r="5" spans="1:37" ht="15.75" thickBot="1" x14ac:dyDescent="0.3">
      <c r="A5" s="52" t="s">
        <v>42</v>
      </c>
      <c r="B5" s="94">
        <v>752943</v>
      </c>
      <c r="C5" s="95">
        <v>0.27679999999999999</v>
      </c>
      <c r="D5" s="96">
        <v>43</v>
      </c>
      <c r="E5" s="94">
        <v>1346729</v>
      </c>
      <c r="F5" s="95">
        <v>0.46800000000000003</v>
      </c>
      <c r="G5" s="99">
        <v>72</v>
      </c>
      <c r="H5" s="111">
        <v>1232514</v>
      </c>
      <c r="I5" s="95">
        <v>0.46010000000000001</v>
      </c>
      <c r="J5" s="99">
        <v>69</v>
      </c>
      <c r="K5" s="111">
        <v>1221233</v>
      </c>
      <c r="L5" s="95">
        <v>0.46739999999999998</v>
      </c>
      <c r="M5" s="99">
        <v>70</v>
      </c>
      <c r="N5" s="111">
        <v>1320071</v>
      </c>
      <c r="O5" s="95">
        <v>0.41349999999999998</v>
      </c>
      <c r="P5" s="99">
        <v>60</v>
      </c>
      <c r="Q5" s="111">
        <v>1178420</v>
      </c>
      <c r="R5" s="95">
        <v>0.3805</v>
      </c>
      <c r="S5" s="99">
        <v>56</v>
      </c>
      <c r="T5" s="112">
        <v>1024425</v>
      </c>
      <c r="U5" s="97">
        <v>0.30940000000000001</v>
      </c>
      <c r="V5" s="114">
        <v>46</v>
      </c>
      <c r="W5" s="113">
        <v>935756</v>
      </c>
      <c r="X5" s="98">
        <v>0.31519999999999998</v>
      </c>
      <c r="Y5" s="55">
        <v>48</v>
      </c>
      <c r="Z5" s="64">
        <v>1198010</v>
      </c>
      <c r="AA5" s="65">
        <v>0.38469999999999999</v>
      </c>
      <c r="AB5" s="56">
        <v>62</v>
      </c>
      <c r="AC5" s="64">
        <v>1112341</v>
      </c>
      <c r="AD5" s="65">
        <v>0.30680000000000002</v>
      </c>
      <c r="AE5" s="56">
        <v>50</v>
      </c>
    </row>
    <row r="6" spans="1:37" ht="15.75" thickBot="1" x14ac:dyDescent="0.3">
      <c r="A6" s="52" t="s">
        <v>26</v>
      </c>
      <c r="B6" s="94">
        <v>240871</v>
      </c>
      <c r="C6" s="95">
        <v>8.8700000000000001E-2</v>
      </c>
      <c r="D6" s="99">
        <v>14</v>
      </c>
      <c r="E6" s="94">
        <v>126943</v>
      </c>
      <c r="F6" s="95">
        <v>4.41E-2</v>
      </c>
      <c r="G6" s="99">
        <v>5</v>
      </c>
      <c r="H6" s="111">
        <v>111647</v>
      </c>
      <c r="I6" s="95">
        <v>4.1399999999999999E-2</v>
      </c>
      <c r="J6" s="99">
        <v>6</v>
      </c>
      <c r="K6" s="111">
        <v>210366</v>
      </c>
      <c r="L6" s="95">
        <v>8.0500000000000002E-2</v>
      </c>
      <c r="M6" s="99">
        <v>11</v>
      </c>
      <c r="N6" s="111">
        <v>305867</v>
      </c>
      <c r="O6" s="95">
        <v>9.5799999999999996E-2</v>
      </c>
      <c r="P6" s="99">
        <v>13</v>
      </c>
      <c r="Q6" s="111">
        <v>271173</v>
      </c>
      <c r="R6" s="95">
        <v>8.7599999999999997E-2</v>
      </c>
      <c r="S6" s="99">
        <v>12</v>
      </c>
      <c r="T6" s="112">
        <v>544324</v>
      </c>
      <c r="U6" s="97">
        <v>0.16439999999999999</v>
      </c>
      <c r="V6" s="114">
        <v>23</v>
      </c>
      <c r="W6" s="113">
        <v>416355</v>
      </c>
      <c r="X6" s="98">
        <v>0.14030000000000001</v>
      </c>
      <c r="Y6" s="55">
        <v>21</v>
      </c>
      <c r="Z6" s="64">
        <v>218046</v>
      </c>
      <c r="AA6" s="65">
        <v>7.0000000000000007E-2</v>
      </c>
      <c r="AB6" s="56">
        <v>10</v>
      </c>
      <c r="AC6" s="64">
        <v>496292</v>
      </c>
      <c r="AD6" s="65">
        <v>0.1368</v>
      </c>
      <c r="AE6" s="56">
        <v>21</v>
      </c>
      <c r="AI6" s="64">
        <v>929407</v>
      </c>
      <c r="AJ6" s="65">
        <v>0.21390000000000001</v>
      </c>
      <c r="AK6" s="56">
        <v>32</v>
      </c>
    </row>
    <row r="7" spans="1:37" ht="15.75" thickBot="1" x14ac:dyDescent="0.3">
      <c r="A7" s="52" t="s">
        <v>43</v>
      </c>
      <c r="AF7" s="64">
        <v>1620973</v>
      </c>
      <c r="AG7" s="65">
        <v>0.39539999999999997</v>
      </c>
      <c r="AH7" s="56">
        <v>62</v>
      </c>
      <c r="AI7" s="64">
        <v>940602</v>
      </c>
      <c r="AJ7" s="65">
        <v>0.2165</v>
      </c>
      <c r="AK7" s="56">
        <v>34</v>
      </c>
    </row>
    <row r="8" spans="1:37" ht="15.75" thickBot="1" x14ac:dyDescent="0.3">
      <c r="A8" s="52" t="s">
        <v>63</v>
      </c>
      <c r="B8" s="94">
        <v>44798</v>
      </c>
      <c r="C8" s="95">
        <v>1.66E-2</v>
      </c>
      <c r="D8" s="99">
        <v>0</v>
      </c>
      <c r="E8" s="94">
        <v>35945</v>
      </c>
      <c r="F8" s="95">
        <v>1.26E-2</v>
      </c>
      <c r="G8" s="99">
        <v>0</v>
      </c>
      <c r="Z8" s="92">
        <v>102921</v>
      </c>
      <c r="AA8" s="100">
        <v>3.2899999999999999E-2</v>
      </c>
      <c r="AB8" s="115">
        <v>4</v>
      </c>
      <c r="AC8" s="64">
        <v>126219</v>
      </c>
      <c r="AD8" s="65">
        <v>3.4799999999999998E-2</v>
      </c>
      <c r="AE8" s="56">
        <v>3</v>
      </c>
      <c r="AF8" s="64">
        <v>336375</v>
      </c>
      <c r="AG8" s="65">
        <v>8.2000000000000003E-2</v>
      </c>
      <c r="AH8" s="56">
        <v>10</v>
      </c>
      <c r="AI8" s="64">
        <v>193352</v>
      </c>
      <c r="AJ8" s="65">
        <v>4.4499999999999998E-2</v>
      </c>
      <c r="AK8" s="56">
        <v>4</v>
      </c>
    </row>
    <row r="9" spans="1:37" x14ac:dyDescent="0.25">
      <c r="B9" s="101"/>
      <c r="C9" s="102"/>
      <c r="D9" s="103"/>
      <c r="E9" s="101"/>
      <c r="F9" s="102"/>
      <c r="G9" s="103"/>
      <c r="Z9" s="92">
        <v>39834</v>
      </c>
      <c r="AA9" s="100">
        <v>1.2699999999999999E-2</v>
      </c>
      <c r="AB9" s="115">
        <v>0</v>
      </c>
      <c r="AC9" s="64">
        <v>46608</v>
      </c>
      <c r="AD9" s="65">
        <v>1.2800000000000001E-2</v>
      </c>
      <c r="AE9" s="56">
        <v>0</v>
      </c>
      <c r="AF9" s="64">
        <v>102870</v>
      </c>
      <c r="AG9" s="65">
        <v>2.5100000000000001E-2</v>
      </c>
      <c r="AH9" s="56">
        <v>0</v>
      </c>
    </row>
    <row r="10" spans="1:37" s="71" customFormat="1" x14ac:dyDescent="0.25">
      <c r="A10" s="66" t="s">
        <v>48</v>
      </c>
      <c r="B10" s="67">
        <f>SUM(B5:B9)</f>
        <v>1038612</v>
      </c>
      <c r="C10" s="68">
        <f>SUM(C5:C9)</f>
        <v>0.3821</v>
      </c>
      <c r="D10" s="69">
        <f>SUM(D5:D8)</f>
        <v>57</v>
      </c>
      <c r="E10" s="67">
        <f t="shared" ref="E10:R10" si="0">SUM(E5:E9)</f>
        <v>1509617</v>
      </c>
      <c r="F10" s="68">
        <f t="shared" si="0"/>
        <v>0.52469999999999994</v>
      </c>
      <c r="G10" s="70">
        <f t="shared" si="0"/>
        <v>77</v>
      </c>
      <c r="H10" s="67">
        <f t="shared" si="0"/>
        <v>1344161</v>
      </c>
      <c r="I10" s="68">
        <f t="shared" si="0"/>
        <v>0.50150000000000006</v>
      </c>
      <c r="J10" s="70">
        <f t="shared" si="0"/>
        <v>75</v>
      </c>
      <c r="K10" s="67">
        <f t="shared" si="0"/>
        <v>1431599</v>
      </c>
      <c r="L10" s="68">
        <f t="shared" si="0"/>
        <v>0.54789999999999994</v>
      </c>
      <c r="M10" s="70">
        <f t="shared" si="0"/>
        <v>81</v>
      </c>
      <c r="N10" s="67">
        <f t="shared" si="0"/>
        <v>1625938</v>
      </c>
      <c r="O10" s="68">
        <f t="shared" si="0"/>
        <v>0.50929999999999997</v>
      </c>
      <c r="P10" s="70">
        <f t="shared" si="0"/>
        <v>73</v>
      </c>
      <c r="Q10" s="67">
        <f t="shared" si="0"/>
        <v>1449593</v>
      </c>
      <c r="R10" s="68">
        <f t="shared" si="0"/>
        <v>0.46810000000000002</v>
      </c>
      <c r="S10" s="70">
        <f>SUM(S5:S8)</f>
        <v>68</v>
      </c>
      <c r="T10" s="67">
        <f>SUM(T5:T6)</f>
        <v>1568749</v>
      </c>
      <c r="U10" s="68">
        <f>SUM(U5:U9)</f>
        <v>0.4738</v>
      </c>
      <c r="V10" s="70">
        <f>SUM(V5:V8)</f>
        <v>69</v>
      </c>
      <c r="W10" s="67">
        <f>SUM(W5:W8)</f>
        <v>1352111</v>
      </c>
      <c r="X10" s="68">
        <f>SUM(X5:X8)</f>
        <v>0.45550000000000002</v>
      </c>
      <c r="Y10" s="69">
        <f t="shared" ref="Y10:AD10" si="1">SUM(Y5:Y9)</f>
        <v>69</v>
      </c>
      <c r="Z10" s="67">
        <f t="shared" si="1"/>
        <v>1558811</v>
      </c>
      <c r="AA10" s="68">
        <f t="shared" si="1"/>
        <v>0.50029999999999997</v>
      </c>
      <c r="AB10" s="70">
        <f t="shared" si="1"/>
        <v>76</v>
      </c>
      <c r="AC10" s="67">
        <f t="shared" si="1"/>
        <v>1781460</v>
      </c>
      <c r="AD10" s="68">
        <f t="shared" si="1"/>
        <v>0.49119999999999997</v>
      </c>
      <c r="AE10" s="70">
        <f>SUM(AE4:AE9)</f>
        <v>74</v>
      </c>
      <c r="AF10" s="67">
        <f>SUM(AF5:AF9)</f>
        <v>2060218</v>
      </c>
      <c r="AG10" s="68">
        <f>SUM(AG7:AG9)</f>
        <v>0.50249999999999995</v>
      </c>
      <c r="AH10" s="70">
        <f>SUM(AH7:AH9)</f>
        <v>72</v>
      </c>
      <c r="AI10" s="67">
        <f>SUM(AI6:AI9)</f>
        <v>2063361</v>
      </c>
      <c r="AJ10" s="68">
        <f>SUM(AJ4:AJ9)</f>
        <v>0.47489999999999999</v>
      </c>
      <c r="AK10" s="70">
        <f>SUM(AK6:AK8)</f>
        <v>70</v>
      </c>
    </row>
    <row r="11" spans="1:37" s="77" customFormat="1" ht="15.75" thickBot="1" x14ac:dyDescent="0.3">
      <c r="A11" s="72"/>
      <c r="B11" s="73"/>
      <c r="C11" s="74"/>
      <c r="D11" s="75"/>
      <c r="E11" s="73"/>
      <c r="F11" s="74"/>
      <c r="G11" s="76"/>
      <c r="H11" s="73"/>
      <c r="I11" s="74"/>
      <c r="J11" s="76"/>
      <c r="K11" s="73"/>
      <c r="L11" s="74"/>
      <c r="M11" s="76"/>
      <c r="N11" s="73"/>
      <c r="O11" s="74"/>
      <c r="P11" s="76"/>
      <c r="Q11" s="73"/>
      <c r="R11" s="74"/>
      <c r="S11" s="76"/>
      <c r="T11" s="73"/>
      <c r="U11" s="74"/>
      <c r="V11" s="76"/>
      <c r="W11" s="73"/>
      <c r="X11" s="74"/>
      <c r="Y11" s="75"/>
      <c r="Z11" s="73"/>
      <c r="AA11" s="74"/>
      <c r="AB11" s="76"/>
      <c r="AC11" s="73"/>
      <c r="AD11" s="74"/>
      <c r="AE11" s="76"/>
      <c r="AF11" s="73"/>
      <c r="AG11" s="74"/>
      <c r="AH11" s="76"/>
      <c r="AI11" s="73"/>
      <c r="AJ11" s="74"/>
      <c r="AK11" s="76"/>
    </row>
    <row r="12" spans="1:37" ht="15.75" thickBot="1" x14ac:dyDescent="0.3">
      <c r="A12" s="52" t="s">
        <v>5</v>
      </c>
      <c r="B12" s="94">
        <v>606717</v>
      </c>
      <c r="C12" s="95">
        <v>0.2233</v>
      </c>
      <c r="D12" s="99">
        <v>33</v>
      </c>
      <c r="E12" s="94">
        <v>866281</v>
      </c>
      <c r="F12" s="95">
        <v>0.30109999999999998</v>
      </c>
      <c r="G12" s="99">
        <v>41</v>
      </c>
      <c r="H12" s="111">
        <v>802828</v>
      </c>
      <c r="I12" s="95">
        <v>0.29780000000000001</v>
      </c>
      <c r="J12" s="99">
        <v>42</v>
      </c>
      <c r="K12" s="111">
        <v>728311</v>
      </c>
      <c r="L12" s="95">
        <v>0.2787</v>
      </c>
      <c r="M12" s="99">
        <v>40</v>
      </c>
      <c r="N12" s="111">
        <v>802252</v>
      </c>
      <c r="O12" s="95">
        <v>0.25130000000000002</v>
      </c>
      <c r="P12" s="99">
        <v>34</v>
      </c>
      <c r="Q12" s="111">
        <v>1183299</v>
      </c>
      <c r="R12" s="95">
        <v>0.3821</v>
      </c>
      <c r="S12" s="99">
        <v>52</v>
      </c>
      <c r="T12" s="112">
        <v>1031454</v>
      </c>
      <c r="U12" s="97">
        <v>0.31159999999999999</v>
      </c>
      <c r="V12" s="114">
        <v>42</v>
      </c>
      <c r="W12" s="113">
        <v>796173</v>
      </c>
      <c r="X12" s="98">
        <v>0.26819999999999999</v>
      </c>
      <c r="Y12" s="55">
        <v>37</v>
      </c>
      <c r="Z12" s="64">
        <v>570361</v>
      </c>
      <c r="AA12" s="65">
        <v>0.1832</v>
      </c>
      <c r="AB12" s="56">
        <v>28</v>
      </c>
      <c r="AC12" s="64">
        <v>523333</v>
      </c>
      <c r="AD12" s="65">
        <v>0.14430000000000001</v>
      </c>
      <c r="AE12" s="56">
        <v>20</v>
      </c>
      <c r="AF12" s="64">
        <v>522209</v>
      </c>
      <c r="AG12" s="65">
        <v>0.12740000000000001</v>
      </c>
      <c r="AH12" s="56">
        <v>16</v>
      </c>
      <c r="AI12" s="64">
        <v>602969</v>
      </c>
      <c r="AJ12" s="65">
        <v>0.13880000000000001</v>
      </c>
      <c r="AK12" s="56">
        <v>17</v>
      </c>
    </row>
    <row r="13" spans="1:37" ht="15.75" thickBot="1" x14ac:dyDescent="0.3">
      <c r="A13" s="52" t="s">
        <v>46</v>
      </c>
      <c r="B13" s="94">
        <v>64004</v>
      </c>
      <c r="C13" s="95">
        <v>2.3699999999999999E-2</v>
      </c>
      <c r="D13" s="99">
        <v>0</v>
      </c>
      <c r="E13" s="94">
        <v>221601</v>
      </c>
      <c r="F13" s="95">
        <v>7.6999999999999999E-2</v>
      </c>
      <c r="G13" s="99">
        <v>11</v>
      </c>
      <c r="H13" s="111">
        <v>143241</v>
      </c>
      <c r="I13" s="95">
        <v>5.3100000000000001E-2</v>
      </c>
      <c r="J13" s="99">
        <v>6</v>
      </c>
      <c r="K13" s="111">
        <v>157772</v>
      </c>
      <c r="L13" s="95">
        <v>6.0400000000000002E-2</v>
      </c>
      <c r="M13" s="99">
        <v>7</v>
      </c>
      <c r="N13" s="111">
        <v>421752</v>
      </c>
      <c r="O13" s="95">
        <v>0.1321</v>
      </c>
      <c r="P13" s="99">
        <v>17</v>
      </c>
      <c r="Q13" s="111">
        <v>297265</v>
      </c>
      <c r="R13" s="95">
        <v>9.6000000000000002E-2</v>
      </c>
      <c r="S13" s="99">
        <v>12</v>
      </c>
      <c r="T13" s="112">
        <v>393499</v>
      </c>
      <c r="U13" s="97">
        <v>0.11890000000000001</v>
      </c>
      <c r="V13" s="114">
        <v>15</v>
      </c>
      <c r="W13" s="113">
        <v>316222</v>
      </c>
      <c r="X13" s="98">
        <v>0.1065</v>
      </c>
      <c r="Y13" s="55">
        <v>14</v>
      </c>
      <c r="Z13" s="64">
        <v>384019</v>
      </c>
      <c r="AA13" s="65">
        <v>0.12330000000000001</v>
      </c>
      <c r="AB13" s="56">
        <v>18</v>
      </c>
      <c r="AC13" s="64">
        <v>471197</v>
      </c>
      <c r="AD13" s="65">
        <v>0.12989999999999999</v>
      </c>
      <c r="AE13" s="56">
        <v>19</v>
      </c>
      <c r="AF13" s="64">
        <v>348444</v>
      </c>
      <c r="AG13" s="65">
        <v>8.5000000000000006E-2</v>
      </c>
      <c r="AH13" s="56">
        <v>11</v>
      </c>
      <c r="AI13" s="64">
        <v>184108</v>
      </c>
      <c r="AJ13" s="65">
        <v>4.24E-2</v>
      </c>
      <c r="AK13" s="56">
        <v>3</v>
      </c>
    </row>
    <row r="14" spans="1:37" ht="15.75" thickBot="1" x14ac:dyDescent="0.3">
      <c r="A14" s="52" t="s">
        <v>4</v>
      </c>
      <c r="W14" s="92">
        <v>89840</v>
      </c>
      <c r="X14" s="98">
        <v>3.09E-2</v>
      </c>
      <c r="Y14" s="55">
        <v>3</v>
      </c>
      <c r="Z14" s="64">
        <v>105827</v>
      </c>
      <c r="AA14" s="65">
        <v>3.4000000000000002E-2</v>
      </c>
      <c r="AB14" s="56">
        <v>3</v>
      </c>
      <c r="AC14" s="64">
        <v>274925</v>
      </c>
      <c r="AD14" s="65">
        <v>7.5800000000000006E-2</v>
      </c>
      <c r="AE14" s="56">
        <v>9</v>
      </c>
      <c r="AF14" s="64">
        <v>734910</v>
      </c>
      <c r="AG14" s="65">
        <v>0.17929999999999999</v>
      </c>
      <c r="AH14" s="56">
        <v>25</v>
      </c>
      <c r="AI14" s="64">
        <v>1102099</v>
      </c>
      <c r="AJ14" s="65">
        <v>0.25369999999999998</v>
      </c>
      <c r="AK14" s="56">
        <v>37</v>
      </c>
    </row>
    <row r="15" spans="1:37" ht="15.75" thickBot="1" x14ac:dyDescent="0.3">
      <c r="A15" s="52" t="s">
        <v>62</v>
      </c>
      <c r="B15" s="94">
        <v>286922</v>
      </c>
      <c r="C15" s="95">
        <v>0.1055</v>
      </c>
      <c r="D15" s="99">
        <v>18</v>
      </c>
      <c r="H15" s="111">
        <v>103351</v>
      </c>
      <c r="I15" s="95">
        <v>3.8600000000000002E-2</v>
      </c>
      <c r="J15" s="99">
        <v>3</v>
      </c>
      <c r="Z15" s="92">
        <v>75134</v>
      </c>
      <c r="AA15" s="100">
        <v>2.4E-2</v>
      </c>
      <c r="AB15" s="56">
        <v>0</v>
      </c>
      <c r="AC15" s="64">
        <v>60142</v>
      </c>
      <c r="AD15" s="65">
        <v>1.6500000000000001E-2</v>
      </c>
      <c r="AE15" s="56">
        <v>0</v>
      </c>
    </row>
    <row r="16" spans="1:37" ht="15.75" thickBot="1" x14ac:dyDescent="0.3">
      <c r="B16" s="94">
        <v>27807</v>
      </c>
      <c r="C16" s="95">
        <v>1.03E-2</v>
      </c>
      <c r="D16" s="99">
        <v>0</v>
      </c>
    </row>
    <row r="17" spans="1:37" s="83" customFormat="1" x14ac:dyDescent="0.25">
      <c r="A17" s="78" t="s">
        <v>49</v>
      </c>
      <c r="B17" s="79">
        <f>SUM(B12:B16)</f>
        <v>985450</v>
      </c>
      <c r="C17" s="80">
        <f>SUM(C12:C16)</f>
        <v>0.36279999999999996</v>
      </c>
      <c r="D17" s="81">
        <f>SUM(D12:D16)</f>
        <v>51</v>
      </c>
      <c r="E17" s="79">
        <f>SUM(E12:E16)</f>
        <v>1087882</v>
      </c>
      <c r="F17" s="80">
        <f>SUM(F11:F16)</f>
        <v>0.37809999999999999</v>
      </c>
      <c r="G17" s="82">
        <f>SUM(G12:G16)</f>
        <v>52</v>
      </c>
      <c r="H17" s="79">
        <f>SUM(H12:H16)</f>
        <v>1049420</v>
      </c>
      <c r="I17" s="80">
        <f>SUM(I12:I16)</f>
        <v>0.38950000000000001</v>
      </c>
      <c r="J17" s="82">
        <f>SUM(J12:J15)</f>
        <v>51</v>
      </c>
      <c r="K17" s="79">
        <f t="shared" ref="K17:P17" si="2">SUM(K12:K16)</f>
        <v>886083</v>
      </c>
      <c r="L17" s="80">
        <f t="shared" si="2"/>
        <v>0.33910000000000001</v>
      </c>
      <c r="M17" s="82">
        <f t="shared" si="2"/>
        <v>47</v>
      </c>
      <c r="N17" s="79">
        <f t="shared" si="2"/>
        <v>1224004</v>
      </c>
      <c r="O17" s="80">
        <f t="shared" si="2"/>
        <v>0.38340000000000002</v>
      </c>
      <c r="P17" s="82">
        <f t="shared" si="2"/>
        <v>51</v>
      </c>
      <c r="Q17" s="79">
        <f>SUM(Q12:Q15)</f>
        <v>1480564</v>
      </c>
      <c r="R17" s="80">
        <f>SUM(R12:R15)</f>
        <v>0.47809999999999997</v>
      </c>
      <c r="S17" s="82">
        <f>SUM(S12:S15)</f>
        <v>64</v>
      </c>
      <c r="T17" s="79">
        <f>SUM(T12:T15)</f>
        <v>1424953</v>
      </c>
      <c r="U17" s="80">
        <f>SUM(U12:U15)</f>
        <v>0.43049999999999999</v>
      </c>
      <c r="V17" s="82">
        <f>SUM(V12:V13)</f>
        <v>57</v>
      </c>
      <c r="W17" s="79">
        <f>SUM(W12:W15)</f>
        <v>1202235</v>
      </c>
      <c r="X17" s="80">
        <f>SUM(X11:X15)</f>
        <v>0.40559999999999996</v>
      </c>
      <c r="Y17" s="81">
        <f>SUM(Y11:Y15)</f>
        <v>54</v>
      </c>
      <c r="Z17" s="79">
        <f>SUM(Z12:Z15)</f>
        <v>1135341</v>
      </c>
      <c r="AA17" s="80">
        <f>SUM(AA12:AA16)</f>
        <v>0.36450000000000005</v>
      </c>
      <c r="AB17" s="82">
        <f>SUM(AB11:AB15)</f>
        <v>49</v>
      </c>
      <c r="AC17" s="79">
        <f>SUM(AC11:AC16)</f>
        <v>1329597</v>
      </c>
      <c r="AD17" s="80">
        <f>SUM(AD11:AD16)</f>
        <v>0.36649999999999999</v>
      </c>
      <c r="AE17" s="82">
        <f>SUM(AE11:AE15)</f>
        <v>48</v>
      </c>
      <c r="AF17" s="79">
        <f>SUM(AF11:AF15)</f>
        <v>1605563</v>
      </c>
      <c r="AG17" s="80">
        <f>SUM(AG11:AG16)</f>
        <v>0.39170000000000005</v>
      </c>
      <c r="AH17" s="82">
        <f>SUM(AH12:AH15)</f>
        <v>52</v>
      </c>
      <c r="AI17" s="79">
        <f>SUM(AI11:AI15)</f>
        <v>1889176</v>
      </c>
      <c r="AJ17" s="80">
        <f>SUM(AJ11:AJ15)</f>
        <v>0.43489999999999995</v>
      </c>
      <c r="AK17" s="82">
        <f>SUM(AK11:AK15)</f>
        <v>57</v>
      </c>
    </row>
    <row r="18" spans="1:37" ht="15.75" thickBot="1" x14ac:dyDescent="0.3"/>
    <row r="19" spans="1:37" ht="15.75" thickBot="1" x14ac:dyDescent="0.3">
      <c r="A19" s="52" t="s">
        <v>64</v>
      </c>
      <c r="B19" s="94">
        <v>507753</v>
      </c>
      <c r="C19" s="95">
        <v>0.18679999999999999</v>
      </c>
      <c r="D19" s="99">
        <v>25</v>
      </c>
      <c r="E19" s="94">
        <v>160581</v>
      </c>
      <c r="F19" s="95">
        <v>5.5800000000000002E-2</v>
      </c>
      <c r="G19" s="99">
        <v>6</v>
      </c>
      <c r="H19" s="111">
        <v>209211</v>
      </c>
      <c r="I19" s="95">
        <v>7.7600000000000002E-2</v>
      </c>
      <c r="J19" s="99">
        <v>9</v>
      </c>
      <c r="K19" s="111">
        <v>171794</v>
      </c>
      <c r="L19" s="95">
        <v>6.5799999999999997E-2</v>
      </c>
      <c r="M19" s="99">
        <v>7</v>
      </c>
      <c r="N19" s="111">
        <v>313092</v>
      </c>
      <c r="O19" s="95">
        <v>9.8100000000000007E-2</v>
      </c>
      <c r="P19" s="99">
        <v>11</v>
      </c>
      <c r="Q19" s="111">
        <v>78441</v>
      </c>
      <c r="R19" s="95">
        <v>2.53E-2</v>
      </c>
      <c r="S19" s="99">
        <v>3</v>
      </c>
      <c r="T19" s="112">
        <v>241163</v>
      </c>
      <c r="U19" s="97">
        <v>7.2800000000000004E-2</v>
      </c>
      <c r="V19" s="114">
        <v>9</v>
      </c>
      <c r="W19" s="92">
        <v>282693</v>
      </c>
      <c r="X19" s="98">
        <v>9.7199999999999995E-2</v>
      </c>
      <c r="Y19" s="84">
        <v>12</v>
      </c>
      <c r="Z19" s="64">
        <v>229985</v>
      </c>
      <c r="AA19" s="65">
        <v>7.3899999999999993E-2</v>
      </c>
      <c r="AB19" s="56">
        <v>10</v>
      </c>
      <c r="AC19" s="64">
        <v>358857</v>
      </c>
      <c r="AD19" s="65">
        <v>9.8900000000000002E-2</v>
      </c>
      <c r="AE19" s="56">
        <v>13</v>
      </c>
      <c r="AF19" s="64">
        <v>366494</v>
      </c>
      <c r="AG19" s="65">
        <v>8.9399999999999993E-2</v>
      </c>
      <c r="AH19" s="56">
        <v>11</v>
      </c>
      <c r="AI19" s="64">
        <v>323695</v>
      </c>
      <c r="AJ19" s="65">
        <v>7.4499999999999997E-2</v>
      </c>
      <c r="AK19" s="56">
        <v>8</v>
      </c>
    </row>
    <row r="20" spans="1:37" ht="15.75" thickBot="1" x14ac:dyDescent="0.3">
      <c r="A20" s="52" t="s">
        <v>45</v>
      </c>
      <c r="B20" s="94">
        <v>71841</v>
      </c>
      <c r="C20" s="95">
        <v>2.6599999999999999E-2</v>
      </c>
      <c r="D20" s="99">
        <v>2</v>
      </c>
      <c r="E20" s="94">
        <v>71130</v>
      </c>
      <c r="F20" s="95">
        <v>2.7900000000000001E-2</v>
      </c>
      <c r="G20" s="99">
        <v>0</v>
      </c>
      <c r="Q20" s="111">
        <v>44454</v>
      </c>
      <c r="R20" s="95">
        <v>1.44E-2</v>
      </c>
      <c r="S20" s="99">
        <v>0</v>
      </c>
      <c r="U20" s="104"/>
    </row>
    <row r="21" spans="1:37" ht="15.75" thickBot="1" x14ac:dyDescent="0.3">
      <c r="B21" s="94">
        <v>33096</v>
      </c>
      <c r="C21" s="95">
        <v>1.2200000000000001E-2</v>
      </c>
      <c r="D21" s="99">
        <v>0</v>
      </c>
    </row>
    <row r="22" spans="1:37" s="91" customFormat="1" x14ac:dyDescent="0.25">
      <c r="A22" s="85" t="s">
        <v>47</v>
      </c>
      <c r="B22" s="86">
        <f>SUM(B18:B21)</f>
        <v>612690</v>
      </c>
      <c r="C22" s="87">
        <f>SUM(C19:C21)</f>
        <v>0.22559999999999997</v>
      </c>
      <c r="D22" s="88">
        <f>SUM(D19:D21)</f>
        <v>27</v>
      </c>
      <c r="E22" s="86">
        <f>SUM(E18:E21)</f>
        <v>231711</v>
      </c>
      <c r="F22" s="87">
        <f>SUM(F18:F21)</f>
        <v>8.3699999999999997E-2</v>
      </c>
      <c r="G22" s="89">
        <f>SUM(G19:G21)</f>
        <v>6</v>
      </c>
      <c r="H22" s="86">
        <f>SUM(H18:H21)</f>
        <v>209211</v>
      </c>
      <c r="I22" s="87">
        <f>SUM(I19:I21)</f>
        <v>7.7600000000000002E-2</v>
      </c>
      <c r="J22" s="90">
        <f>SUM(J19:J21)</f>
        <v>9</v>
      </c>
      <c r="K22" s="86">
        <f>SUM(K18:K21)</f>
        <v>171794</v>
      </c>
      <c r="L22" s="87">
        <f>SUM(L18:L21)</f>
        <v>6.5799999999999997E-2</v>
      </c>
      <c r="M22" s="90">
        <f>SUM(M19:M21)</f>
        <v>7</v>
      </c>
      <c r="N22" s="86">
        <f>SUM(N18:N19)</f>
        <v>313092</v>
      </c>
      <c r="O22" s="87">
        <f>SUM(O19:O21)</f>
        <v>9.8100000000000007E-2</v>
      </c>
      <c r="P22" s="90">
        <f>SUM(P19:P21)</f>
        <v>11</v>
      </c>
      <c r="Q22" s="86">
        <f>SUM(Q19:Q21)</f>
        <v>122895</v>
      </c>
      <c r="R22" s="87">
        <f>SUM(R19:R21)</f>
        <v>3.9699999999999999E-2</v>
      </c>
      <c r="S22" s="90">
        <f>SUM(S19:S21)</f>
        <v>3</v>
      </c>
      <c r="T22" s="86">
        <f>SUM(T19:T20)</f>
        <v>241163</v>
      </c>
      <c r="U22" s="87">
        <f>SUM(U19:U20)</f>
        <v>7.2800000000000004E-2</v>
      </c>
      <c r="V22" s="90">
        <f>SUM(V19:V20)</f>
        <v>9</v>
      </c>
      <c r="W22" s="86">
        <f>SUM(W18:W20)</f>
        <v>282693</v>
      </c>
      <c r="X22" s="87">
        <f>SUM(X18:X21)</f>
        <v>9.7199999999999995E-2</v>
      </c>
      <c r="Y22" s="88">
        <f>SUM(Y18:Y20)</f>
        <v>12</v>
      </c>
      <c r="Z22" s="86">
        <f>SUM(Z18:Z20)</f>
        <v>229985</v>
      </c>
      <c r="AA22" s="87">
        <f>SUM(AA18:AA20)</f>
        <v>7.3899999999999993E-2</v>
      </c>
      <c r="AB22" s="90">
        <f>SUM(AB19:AB20)</f>
        <v>10</v>
      </c>
      <c r="AC22" s="86">
        <f>SUM(AC18:AC21)</f>
        <v>358857</v>
      </c>
      <c r="AD22" s="87">
        <f>SUM(AD18:AD20)</f>
        <v>9.8900000000000002E-2</v>
      </c>
      <c r="AE22" s="90">
        <f>SUM(AE18:AE20)</f>
        <v>13</v>
      </c>
      <c r="AF22" s="86">
        <f>SUM(AF18:AF20)</f>
        <v>366494</v>
      </c>
      <c r="AG22" s="87">
        <f>SUM(AG19:AG20)</f>
        <v>8.9399999999999993E-2</v>
      </c>
      <c r="AH22" s="90">
        <f>SUM(AH18:AH20)</f>
        <v>11</v>
      </c>
      <c r="AI22" s="86">
        <f>SUM(AI18:AI20)</f>
        <v>323695</v>
      </c>
      <c r="AJ22" s="87">
        <f>SUM(AJ18:AJ20)</f>
        <v>7.4499999999999997E-2</v>
      </c>
      <c r="AK22" s="90">
        <f>SUM(AK18:AK20)</f>
        <v>8</v>
      </c>
    </row>
    <row r="28" spans="1:37" s="45" customFormat="1" ht="15.75" thickBot="1" x14ac:dyDescent="0.3">
      <c r="A28" s="40"/>
      <c r="B28" s="41">
        <v>1980</v>
      </c>
      <c r="C28" s="42"/>
      <c r="D28" s="43"/>
      <c r="E28" s="41">
        <v>1984</v>
      </c>
      <c r="F28" s="42"/>
      <c r="G28" s="44"/>
      <c r="H28" s="41">
        <v>1988</v>
      </c>
      <c r="I28" s="42"/>
      <c r="J28" s="44"/>
      <c r="K28" s="34">
        <v>1992</v>
      </c>
      <c r="L28" s="36"/>
      <c r="M28" s="33"/>
      <c r="N28" s="34">
        <v>1995</v>
      </c>
      <c r="O28" s="36"/>
      <c r="P28" s="33"/>
      <c r="Q28" s="34">
        <v>1999</v>
      </c>
      <c r="R28" s="36"/>
      <c r="S28" s="33"/>
      <c r="T28" s="34">
        <v>2003</v>
      </c>
      <c r="U28" s="36"/>
      <c r="V28" s="33"/>
      <c r="W28" s="34">
        <v>2006</v>
      </c>
      <c r="X28" s="36"/>
      <c r="Y28" s="38"/>
      <c r="Z28" s="34">
        <v>2010</v>
      </c>
      <c r="AA28" s="36"/>
      <c r="AB28" s="33"/>
      <c r="AC28" s="34">
        <v>2012</v>
      </c>
      <c r="AD28" s="36"/>
      <c r="AE28" s="33"/>
      <c r="AF28" s="34">
        <v>2015</v>
      </c>
      <c r="AG28" s="36"/>
      <c r="AH28" s="33"/>
      <c r="AI28" s="34">
        <v>2017</v>
      </c>
      <c r="AJ28" s="36"/>
      <c r="AK28" s="33"/>
    </row>
    <row r="29" spans="1:37" s="51" customFormat="1" ht="15.75" thickBot="1" x14ac:dyDescent="0.3">
      <c r="A29" s="46"/>
      <c r="B29" s="47" t="s">
        <v>39</v>
      </c>
      <c r="C29" s="48" t="s">
        <v>40</v>
      </c>
      <c r="D29" s="49" t="s">
        <v>41</v>
      </c>
      <c r="E29" s="47" t="s">
        <v>39</v>
      </c>
      <c r="F29" s="48" t="s">
        <v>40</v>
      </c>
      <c r="G29" s="50" t="s">
        <v>41</v>
      </c>
      <c r="H29" s="47" t="s">
        <v>39</v>
      </c>
      <c r="I29" s="48" t="s">
        <v>40</v>
      </c>
      <c r="J29" s="50" t="s">
        <v>41</v>
      </c>
      <c r="K29" s="35" t="s">
        <v>39</v>
      </c>
      <c r="L29" s="37" t="s">
        <v>40</v>
      </c>
      <c r="M29" s="32" t="s">
        <v>41</v>
      </c>
      <c r="N29" s="35" t="s">
        <v>39</v>
      </c>
      <c r="O29" s="37" t="s">
        <v>40</v>
      </c>
      <c r="P29" s="32" t="s">
        <v>41</v>
      </c>
      <c r="Q29" s="35" t="s">
        <v>39</v>
      </c>
      <c r="R29" s="37" t="s">
        <v>40</v>
      </c>
      <c r="S29" s="32" t="s">
        <v>41</v>
      </c>
      <c r="T29" s="35" t="s">
        <v>39</v>
      </c>
      <c r="U29" s="37" t="s">
        <v>40</v>
      </c>
      <c r="V29" s="32" t="s">
        <v>41</v>
      </c>
      <c r="W29" s="35" t="s">
        <v>39</v>
      </c>
      <c r="X29" s="37" t="s">
        <v>40</v>
      </c>
      <c r="Y29" s="39" t="s">
        <v>41</v>
      </c>
      <c r="Z29" s="35" t="s">
        <v>39</v>
      </c>
      <c r="AA29" s="37" t="s">
        <v>40</v>
      </c>
      <c r="AB29" s="32" t="s">
        <v>41</v>
      </c>
      <c r="AC29" s="35" t="s">
        <v>39</v>
      </c>
      <c r="AD29" s="37" t="s">
        <v>40</v>
      </c>
      <c r="AE29" s="32" t="s">
        <v>41</v>
      </c>
      <c r="AF29" s="35" t="s">
        <v>39</v>
      </c>
      <c r="AG29" s="37" t="s">
        <v>40</v>
      </c>
      <c r="AH29" s="32" t="s">
        <v>41</v>
      </c>
      <c r="AI29" s="35" t="s">
        <v>39</v>
      </c>
      <c r="AJ29" s="37" t="s">
        <v>40</v>
      </c>
      <c r="AK29" s="32" t="s">
        <v>41</v>
      </c>
    </row>
    <row r="30" spans="1:37" s="63" customFormat="1" ht="15.75" thickTop="1" x14ac:dyDescent="0.25">
      <c r="A30" s="58" t="s">
        <v>44</v>
      </c>
      <c r="B30" s="59">
        <v>1713888</v>
      </c>
      <c r="C30" s="60">
        <v>0.3886</v>
      </c>
      <c r="D30" s="61"/>
      <c r="E30" s="59">
        <v>1601854</v>
      </c>
      <c r="F30" s="60">
        <v>0.35639999999999999</v>
      </c>
      <c r="G30" s="62"/>
      <c r="H30" s="108">
        <v>1854704</v>
      </c>
      <c r="I30" s="60">
        <v>0.40629999999999999</v>
      </c>
      <c r="J30" s="62"/>
      <c r="K30" s="108">
        <v>2184020</v>
      </c>
      <c r="L30" s="60">
        <v>0.45129999999999998</v>
      </c>
      <c r="M30" s="62"/>
      <c r="N30" s="108">
        <v>1847022</v>
      </c>
      <c r="O30" s="60">
        <v>0.36359999999999998</v>
      </c>
      <c r="P30" s="62"/>
      <c r="Q30" s="59">
        <v>2159731</v>
      </c>
      <c r="R30" s="60">
        <v>0.40799999999999997</v>
      </c>
      <c r="S30" s="62"/>
      <c r="T30" s="59">
        <v>1988561</v>
      </c>
      <c r="U30" s="60">
        <v>0.37459999999999999</v>
      </c>
      <c r="V30" s="62"/>
      <c r="W30" s="59">
        <v>2339166</v>
      </c>
      <c r="X30" s="60">
        <v>0.43959999999999999</v>
      </c>
      <c r="Y30" s="61"/>
      <c r="Z30" s="109">
        <v>2095122</v>
      </c>
      <c r="AA30" s="110">
        <v>0.40050000000000002</v>
      </c>
      <c r="AB30" s="62"/>
      <c r="AC30" s="109">
        <v>1600510</v>
      </c>
      <c r="AD30" s="110">
        <v>0.3044</v>
      </c>
      <c r="AE30" s="62"/>
      <c r="AF30" s="109">
        <v>1199106</v>
      </c>
      <c r="AG30" s="110">
        <v>0.22559999999999999</v>
      </c>
      <c r="AH30" s="62"/>
      <c r="AI30" s="109">
        <v>961426</v>
      </c>
      <c r="AJ30" s="110">
        <v>0.18060000000000001</v>
      </c>
      <c r="AK30" s="62"/>
    </row>
    <row r="31" spans="1:37" s="83" customFormat="1" x14ac:dyDescent="0.25">
      <c r="A31" s="78" t="s">
        <v>49</v>
      </c>
      <c r="B31" s="79">
        <v>985450</v>
      </c>
      <c r="C31" s="80">
        <v>0.36279999999999996</v>
      </c>
      <c r="D31" s="81">
        <v>51</v>
      </c>
      <c r="E31" s="79">
        <v>1087882</v>
      </c>
      <c r="F31" s="80">
        <v>0.37809999999999999</v>
      </c>
      <c r="G31" s="82">
        <v>52</v>
      </c>
      <c r="H31" s="79">
        <v>1049420</v>
      </c>
      <c r="I31" s="80">
        <v>0.38950000000000001</v>
      </c>
      <c r="J31" s="82">
        <v>51</v>
      </c>
      <c r="K31" s="79">
        <v>886083</v>
      </c>
      <c r="L31" s="80">
        <v>0.33910000000000001</v>
      </c>
      <c r="M31" s="82">
        <v>47</v>
      </c>
      <c r="N31" s="79">
        <v>1224004</v>
      </c>
      <c r="O31" s="80">
        <v>0.38340000000000002</v>
      </c>
      <c r="P31" s="82">
        <v>51</v>
      </c>
      <c r="Q31" s="79">
        <v>1480564</v>
      </c>
      <c r="R31" s="80">
        <v>0.47809999999999997</v>
      </c>
      <c r="S31" s="82">
        <v>64</v>
      </c>
      <c r="T31" s="79">
        <v>1424953</v>
      </c>
      <c r="U31" s="80">
        <v>0.43049999999999999</v>
      </c>
      <c r="V31" s="82">
        <v>57</v>
      </c>
      <c r="W31" s="79">
        <v>1202235</v>
      </c>
      <c r="X31" s="80">
        <v>0.40559999999999996</v>
      </c>
      <c r="Y31" s="81">
        <v>54</v>
      </c>
      <c r="Z31" s="79">
        <v>1135341</v>
      </c>
      <c r="AA31" s="80">
        <v>0.36450000000000005</v>
      </c>
      <c r="AB31" s="82">
        <v>49</v>
      </c>
      <c r="AC31" s="79">
        <v>1329597</v>
      </c>
      <c r="AD31" s="80">
        <v>0.36649999999999999</v>
      </c>
      <c r="AE31" s="82">
        <v>48</v>
      </c>
      <c r="AF31" s="79">
        <v>1605563</v>
      </c>
      <c r="AG31" s="80">
        <v>0.39170000000000005</v>
      </c>
      <c r="AH31" s="82">
        <v>52</v>
      </c>
      <c r="AI31" s="79">
        <v>1889176</v>
      </c>
      <c r="AJ31" s="80">
        <v>0.43489999999999995</v>
      </c>
      <c r="AK31" s="82">
        <v>57</v>
      </c>
    </row>
    <row r="32" spans="1:37" s="91" customFormat="1" x14ac:dyDescent="0.25">
      <c r="A32" s="85" t="s">
        <v>47</v>
      </c>
      <c r="B32" s="86">
        <v>612690</v>
      </c>
      <c r="C32" s="87">
        <v>0.22559999999999997</v>
      </c>
      <c r="D32" s="88">
        <v>27</v>
      </c>
      <c r="E32" s="86">
        <v>231711</v>
      </c>
      <c r="F32" s="87">
        <v>8.3699999999999997E-2</v>
      </c>
      <c r="G32" s="90">
        <v>6</v>
      </c>
      <c r="H32" s="86">
        <v>209211</v>
      </c>
      <c r="I32" s="87">
        <v>7.7600000000000002E-2</v>
      </c>
      <c r="J32" s="90">
        <v>9</v>
      </c>
      <c r="K32" s="86">
        <v>171794</v>
      </c>
      <c r="L32" s="87">
        <v>6.5799999999999997E-2</v>
      </c>
      <c r="M32" s="90">
        <v>7</v>
      </c>
      <c r="N32" s="86">
        <v>313092</v>
      </c>
      <c r="O32" s="87">
        <v>9.8100000000000007E-2</v>
      </c>
      <c r="P32" s="90">
        <v>11</v>
      </c>
      <c r="Q32" s="86">
        <v>122895</v>
      </c>
      <c r="R32" s="87">
        <v>3.9699999999999999E-2</v>
      </c>
      <c r="S32" s="90">
        <v>3</v>
      </c>
      <c r="T32" s="86">
        <v>241163</v>
      </c>
      <c r="U32" s="87">
        <v>7.2800000000000004E-2</v>
      </c>
      <c r="V32" s="90">
        <v>9</v>
      </c>
      <c r="W32" s="86">
        <v>282693</v>
      </c>
      <c r="X32" s="87">
        <v>9.7199999999999995E-2</v>
      </c>
      <c r="Y32" s="88">
        <v>12</v>
      </c>
      <c r="Z32" s="86">
        <v>229985</v>
      </c>
      <c r="AA32" s="87">
        <v>7.3899999999999993E-2</v>
      </c>
      <c r="AB32" s="90">
        <v>10</v>
      </c>
      <c r="AC32" s="86">
        <v>358857</v>
      </c>
      <c r="AD32" s="87">
        <v>9.8900000000000002E-2</v>
      </c>
      <c r="AE32" s="90">
        <v>13</v>
      </c>
      <c r="AF32" s="86">
        <v>366494</v>
      </c>
      <c r="AG32" s="87">
        <v>8.9399999999999993E-2</v>
      </c>
      <c r="AH32" s="90">
        <v>11</v>
      </c>
      <c r="AI32" s="86">
        <v>323695</v>
      </c>
      <c r="AJ32" s="87">
        <v>7.4499999999999997E-2</v>
      </c>
      <c r="AK32" s="90">
        <v>8</v>
      </c>
    </row>
    <row r="33" spans="1:37" s="121" customFormat="1" x14ac:dyDescent="0.25">
      <c r="A33" s="116" t="s">
        <v>48</v>
      </c>
      <c r="B33" s="117">
        <v>1038612</v>
      </c>
      <c r="C33" s="118">
        <v>0.3821</v>
      </c>
      <c r="D33" s="119">
        <v>57</v>
      </c>
      <c r="E33" s="117">
        <v>1509617</v>
      </c>
      <c r="F33" s="118">
        <v>0.52469999999999994</v>
      </c>
      <c r="G33" s="120">
        <v>77</v>
      </c>
      <c r="H33" s="117">
        <v>1344161</v>
      </c>
      <c r="I33" s="118">
        <v>0.50150000000000006</v>
      </c>
      <c r="J33" s="120">
        <v>75</v>
      </c>
      <c r="K33" s="117">
        <v>1431599</v>
      </c>
      <c r="L33" s="118">
        <v>0.54789999999999994</v>
      </c>
      <c r="M33" s="120">
        <v>81</v>
      </c>
      <c r="N33" s="117">
        <v>1625938</v>
      </c>
      <c r="O33" s="118">
        <v>0.50929999999999997</v>
      </c>
      <c r="P33" s="120">
        <v>73</v>
      </c>
      <c r="Q33" s="117">
        <v>1449593</v>
      </c>
      <c r="R33" s="118">
        <v>0.46810000000000002</v>
      </c>
      <c r="S33" s="120">
        <v>68</v>
      </c>
      <c r="T33" s="117">
        <v>1568749</v>
      </c>
      <c r="U33" s="118">
        <v>0.4738</v>
      </c>
      <c r="V33" s="120">
        <v>69</v>
      </c>
      <c r="W33" s="117">
        <v>1352111</v>
      </c>
      <c r="X33" s="118">
        <v>0.45550000000000002</v>
      </c>
      <c r="Y33" s="119">
        <v>69</v>
      </c>
      <c r="Z33" s="117">
        <v>1558811</v>
      </c>
      <c r="AA33" s="118">
        <v>0.50029999999999997</v>
      </c>
      <c r="AB33" s="120">
        <v>76</v>
      </c>
      <c r="AC33" s="117">
        <v>1781460</v>
      </c>
      <c r="AD33" s="118">
        <v>0.49119999999999997</v>
      </c>
      <c r="AE33" s="120">
        <v>74</v>
      </c>
      <c r="AF33" s="117">
        <v>2060218</v>
      </c>
      <c r="AG33" s="118">
        <v>0.50249999999999995</v>
      </c>
      <c r="AH33" s="120">
        <v>72</v>
      </c>
      <c r="AI33" s="117">
        <v>2063361</v>
      </c>
      <c r="AJ33" s="118">
        <v>0.47489999999999999</v>
      </c>
      <c r="AK33" s="120">
        <v>70</v>
      </c>
    </row>
    <row r="36" spans="1:37" x14ac:dyDescent="0.25">
      <c r="A36" s="105"/>
    </row>
    <row r="38" spans="1:37" x14ac:dyDescent="0.25">
      <c r="W38" s="92"/>
    </row>
    <row r="39" spans="1:37" x14ac:dyDescent="0.25">
      <c r="B39" s="100"/>
    </row>
    <row r="41" spans="1:37" x14ac:dyDescent="0.25">
      <c r="T41" s="106"/>
    </row>
    <row r="42" spans="1:37" x14ac:dyDescent="0.25">
      <c r="T42" s="107"/>
    </row>
    <row r="46" spans="1:37" x14ac:dyDescent="0.25">
      <c r="B46" s="53" t="s">
        <v>50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workbookViewId="0">
      <selection activeCell="C2" sqref="C2"/>
    </sheetView>
  </sheetViews>
  <sheetFormatPr baseColWidth="10" defaultRowHeight="15" x14ac:dyDescent="0.25"/>
  <sheetData>
    <row r="1" spans="1:38" x14ac:dyDescent="0.25">
      <c r="B1" t="s">
        <v>61</v>
      </c>
    </row>
    <row r="2" spans="1:38" s="45" customFormat="1" ht="15.75" thickBot="1" x14ac:dyDescent="0.3">
      <c r="B2" s="40"/>
      <c r="C2" s="41">
        <v>1980</v>
      </c>
      <c r="D2" s="42"/>
      <c r="E2" s="43"/>
      <c r="F2" s="41">
        <v>1984</v>
      </c>
      <c r="G2" s="42"/>
      <c r="H2" s="44"/>
      <c r="I2" s="41">
        <v>1988</v>
      </c>
      <c r="J2" s="42"/>
      <c r="K2" s="44"/>
      <c r="L2" s="34">
        <v>1992</v>
      </c>
      <c r="M2" s="36"/>
      <c r="N2" s="33"/>
      <c r="O2" s="34">
        <v>1995</v>
      </c>
      <c r="P2" s="36"/>
      <c r="Q2" s="33"/>
      <c r="R2" s="34">
        <v>1999</v>
      </c>
      <c r="S2" s="36"/>
      <c r="T2" s="33"/>
      <c r="U2" s="34">
        <v>2003</v>
      </c>
      <c r="V2" s="36"/>
      <c r="W2" s="33"/>
      <c r="X2" s="34">
        <v>2006</v>
      </c>
      <c r="Y2" s="36"/>
      <c r="Z2" s="38"/>
      <c r="AA2" s="34">
        <v>2010</v>
      </c>
      <c r="AB2" s="36"/>
      <c r="AC2" s="33"/>
      <c r="AD2" s="34">
        <v>2012</v>
      </c>
      <c r="AE2" s="36"/>
      <c r="AF2" s="33"/>
      <c r="AG2" s="34">
        <v>2015</v>
      </c>
      <c r="AH2" s="36"/>
      <c r="AI2" s="33"/>
      <c r="AJ2" s="34">
        <v>2017</v>
      </c>
      <c r="AK2" s="36"/>
      <c r="AL2" s="33"/>
    </row>
    <row r="3" spans="1:38" s="51" customFormat="1" ht="15.75" thickBot="1" x14ac:dyDescent="0.3">
      <c r="B3" s="46"/>
      <c r="C3" s="47" t="s">
        <v>39</v>
      </c>
      <c r="D3" s="48" t="s">
        <v>40</v>
      </c>
      <c r="E3" s="49" t="s">
        <v>41</v>
      </c>
      <c r="F3" s="47" t="s">
        <v>39</v>
      </c>
      <c r="G3" s="48" t="s">
        <v>40</v>
      </c>
      <c r="H3" s="50" t="s">
        <v>41</v>
      </c>
      <c r="I3" s="47" t="s">
        <v>39</v>
      </c>
      <c r="J3" s="48" t="s">
        <v>40</v>
      </c>
      <c r="K3" s="50" t="s">
        <v>41</v>
      </c>
      <c r="L3" s="35" t="s">
        <v>39</v>
      </c>
      <c r="M3" s="37" t="s">
        <v>40</v>
      </c>
      <c r="N3" s="32" t="s">
        <v>41</v>
      </c>
      <c r="O3" s="35" t="s">
        <v>39</v>
      </c>
      <c r="P3" s="37" t="s">
        <v>40</v>
      </c>
      <c r="Q3" s="32" t="s">
        <v>41</v>
      </c>
      <c r="R3" s="35" t="s">
        <v>39</v>
      </c>
      <c r="S3" s="37" t="s">
        <v>40</v>
      </c>
      <c r="T3" s="32" t="s">
        <v>41</v>
      </c>
      <c r="U3" s="35" t="s">
        <v>39</v>
      </c>
      <c r="V3" s="37" t="s">
        <v>40</v>
      </c>
      <c r="W3" s="32" t="s">
        <v>41</v>
      </c>
      <c r="X3" s="35" t="s">
        <v>39</v>
      </c>
      <c r="Y3" s="37" t="s">
        <v>40</v>
      </c>
      <c r="Z3" s="39" t="s">
        <v>41</v>
      </c>
      <c r="AA3" s="35" t="s">
        <v>39</v>
      </c>
      <c r="AB3" s="37" t="s">
        <v>40</v>
      </c>
      <c r="AC3" s="32" t="s">
        <v>41</v>
      </c>
      <c r="AD3" s="35" t="s">
        <v>39</v>
      </c>
      <c r="AE3" s="37" t="s">
        <v>40</v>
      </c>
      <c r="AF3" s="32" t="s">
        <v>41</v>
      </c>
      <c r="AG3" s="35" t="s">
        <v>39</v>
      </c>
      <c r="AH3" s="37" t="s">
        <v>40</v>
      </c>
      <c r="AI3" s="32" t="s">
        <v>41</v>
      </c>
      <c r="AJ3" s="35" t="s">
        <v>39</v>
      </c>
      <c r="AK3" s="37" t="s">
        <v>40</v>
      </c>
      <c r="AL3" s="32" t="s">
        <v>41</v>
      </c>
    </row>
    <row r="4" spans="1:38" s="63" customFormat="1" ht="15.75" thickTop="1" x14ac:dyDescent="0.25">
      <c r="B4" s="58" t="s">
        <v>44</v>
      </c>
      <c r="C4" s="59">
        <v>1713888</v>
      </c>
      <c r="D4" s="60">
        <v>0.3886</v>
      </c>
      <c r="E4" s="61"/>
      <c r="F4" s="59">
        <v>1601854</v>
      </c>
      <c r="G4" s="60">
        <v>0.35639999999999999</v>
      </c>
      <c r="H4" s="62"/>
      <c r="I4" s="108">
        <v>1854704</v>
      </c>
      <c r="J4" s="60">
        <v>0.40629999999999999</v>
      </c>
      <c r="K4" s="62"/>
      <c r="L4" s="108">
        <v>2184020</v>
      </c>
      <c r="M4" s="60">
        <v>0.45129999999999998</v>
      </c>
      <c r="N4" s="62"/>
      <c r="O4" s="108">
        <v>1847022</v>
      </c>
      <c r="P4" s="60">
        <v>0.36359999999999998</v>
      </c>
      <c r="Q4" s="62"/>
      <c r="R4" s="59">
        <v>2159731</v>
      </c>
      <c r="S4" s="60">
        <v>0.40799999999999997</v>
      </c>
      <c r="T4" s="62"/>
      <c r="U4" s="59">
        <v>1988561</v>
      </c>
      <c r="V4" s="60">
        <v>0.37459999999999999</v>
      </c>
      <c r="W4" s="62"/>
      <c r="X4" s="59">
        <v>2339166</v>
      </c>
      <c r="Y4" s="60">
        <v>0.43959999999999999</v>
      </c>
      <c r="Z4" s="61"/>
      <c r="AA4" s="109">
        <v>2095122</v>
      </c>
      <c r="AB4" s="110">
        <v>0.40050000000000002</v>
      </c>
      <c r="AC4" s="62"/>
      <c r="AD4" s="109">
        <v>1600510</v>
      </c>
      <c r="AE4" s="110">
        <v>0.3044</v>
      </c>
      <c r="AF4" s="62"/>
      <c r="AG4" s="109">
        <v>1199106</v>
      </c>
      <c r="AH4" s="110">
        <v>0.22559999999999999</v>
      </c>
      <c r="AI4" s="62"/>
      <c r="AJ4" s="109">
        <v>961426</v>
      </c>
      <c r="AK4" s="110">
        <v>0.18060000000000001</v>
      </c>
      <c r="AL4" s="62"/>
    </row>
    <row r="5" spans="1:38" s="149" customFormat="1" x14ac:dyDescent="0.25">
      <c r="A5" s="149" t="s">
        <v>58</v>
      </c>
      <c r="B5" s="144" t="s">
        <v>57</v>
      </c>
      <c r="C5" s="145">
        <v>985450</v>
      </c>
      <c r="D5" s="146">
        <v>0.36279999999999996</v>
      </c>
      <c r="E5" s="147">
        <v>51</v>
      </c>
      <c r="F5" s="145">
        <v>1087882</v>
      </c>
      <c r="G5" s="146">
        <v>0.37809999999999999</v>
      </c>
      <c r="H5" s="148">
        <v>52</v>
      </c>
      <c r="I5" s="145">
        <v>1049420</v>
      </c>
      <c r="J5" s="146">
        <v>0.38950000000000001</v>
      </c>
      <c r="K5" s="148">
        <v>51</v>
      </c>
      <c r="L5" s="145">
        <v>886083</v>
      </c>
      <c r="M5" s="146">
        <v>0.33910000000000001</v>
      </c>
      <c r="N5" s="148">
        <v>47</v>
      </c>
      <c r="O5" s="145">
        <v>1224004</v>
      </c>
      <c r="P5" s="146">
        <v>0.38340000000000002</v>
      </c>
      <c r="Q5" s="148">
        <v>51</v>
      </c>
      <c r="R5" s="145">
        <v>1480564</v>
      </c>
      <c r="S5" s="146">
        <v>0.47809999999999997</v>
      </c>
      <c r="T5" s="148">
        <v>64</v>
      </c>
      <c r="U5" s="145">
        <v>1424953</v>
      </c>
      <c r="V5" s="146">
        <v>0.43049999999999999</v>
      </c>
      <c r="W5" s="148">
        <v>57</v>
      </c>
      <c r="X5" s="145">
        <v>1202235</v>
      </c>
      <c r="Y5" s="146">
        <v>0.40559999999999996</v>
      </c>
      <c r="Z5" s="147">
        <v>54</v>
      </c>
      <c r="AA5" s="145">
        <v>1135341</v>
      </c>
      <c r="AB5" s="146">
        <v>0.36450000000000005</v>
      </c>
      <c r="AC5" s="148">
        <v>49</v>
      </c>
      <c r="AD5" s="145">
        <v>1329597</v>
      </c>
      <c r="AE5" s="146">
        <v>0.36649999999999999</v>
      </c>
      <c r="AF5" s="148">
        <v>48</v>
      </c>
      <c r="AG5" s="145">
        <v>1605563</v>
      </c>
      <c r="AH5" s="146">
        <v>0.39170000000000005</v>
      </c>
      <c r="AI5" s="148">
        <v>52</v>
      </c>
      <c r="AJ5" s="145">
        <v>1889176</v>
      </c>
      <c r="AK5" s="146">
        <v>0.43489999999999995</v>
      </c>
      <c r="AL5" s="148">
        <v>57</v>
      </c>
    </row>
    <row r="6" spans="1:38" s="158" customFormat="1" x14ac:dyDescent="0.25">
      <c r="A6" s="158" t="s">
        <v>58</v>
      </c>
      <c r="B6" s="153" t="s">
        <v>59</v>
      </c>
      <c r="C6" s="154">
        <v>612690</v>
      </c>
      <c r="D6" s="155">
        <v>0.22559999999999997</v>
      </c>
      <c r="E6" s="156">
        <v>27</v>
      </c>
      <c r="F6" s="154">
        <v>231711</v>
      </c>
      <c r="G6" s="155">
        <v>8.3699999999999997E-2</v>
      </c>
      <c r="H6" s="157">
        <v>6</v>
      </c>
      <c r="I6" s="154">
        <v>209211</v>
      </c>
      <c r="J6" s="155">
        <v>7.7600000000000002E-2</v>
      </c>
      <c r="K6" s="157">
        <v>9</v>
      </c>
      <c r="L6" s="154">
        <v>171794</v>
      </c>
      <c r="M6" s="155">
        <v>6.5799999999999997E-2</v>
      </c>
      <c r="N6" s="157">
        <v>7</v>
      </c>
      <c r="O6" s="154">
        <v>313092</v>
      </c>
      <c r="P6" s="155">
        <v>9.8100000000000007E-2</v>
      </c>
      <c r="Q6" s="157">
        <v>11</v>
      </c>
      <c r="R6" s="154">
        <v>122895</v>
      </c>
      <c r="S6" s="155">
        <v>3.9699999999999999E-2</v>
      </c>
      <c r="T6" s="157">
        <v>3</v>
      </c>
      <c r="U6" s="154">
        <v>241163</v>
      </c>
      <c r="V6" s="155">
        <v>7.2800000000000004E-2</v>
      </c>
      <c r="W6" s="157">
        <v>9</v>
      </c>
      <c r="X6" s="154">
        <v>282693</v>
      </c>
      <c r="Y6" s="155">
        <v>9.7199999999999995E-2</v>
      </c>
      <c r="Z6" s="156">
        <v>12</v>
      </c>
      <c r="AA6" s="154">
        <v>229985</v>
      </c>
      <c r="AB6" s="155">
        <v>7.3899999999999993E-2</v>
      </c>
      <c r="AC6" s="157">
        <v>10</v>
      </c>
      <c r="AD6" s="154">
        <v>358857</v>
      </c>
      <c r="AE6" s="155">
        <v>9.8900000000000002E-2</v>
      </c>
      <c r="AF6" s="157">
        <v>13</v>
      </c>
      <c r="AG6" s="154">
        <v>366494</v>
      </c>
      <c r="AH6" s="155">
        <v>8.9399999999999993E-2</v>
      </c>
      <c r="AI6" s="157">
        <v>11</v>
      </c>
      <c r="AJ6" s="154">
        <v>323695</v>
      </c>
      <c r="AK6" s="155">
        <v>7.4499999999999997E-2</v>
      </c>
      <c r="AL6" s="157">
        <v>8</v>
      </c>
    </row>
    <row r="7" spans="1:38" s="139" customFormat="1" x14ac:dyDescent="0.25">
      <c r="A7" s="139" t="s">
        <v>58</v>
      </c>
      <c r="B7" s="134" t="s">
        <v>60</v>
      </c>
      <c r="C7" s="135">
        <v>1038612</v>
      </c>
      <c r="D7" s="136">
        <v>0.3821</v>
      </c>
      <c r="E7" s="137">
        <v>57</v>
      </c>
      <c r="F7" s="135">
        <v>1509617</v>
      </c>
      <c r="G7" s="136">
        <v>0.52469999999999994</v>
      </c>
      <c r="H7" s="138">
        <v>77</v>
      </c>
      <c r="I7" s="135">
        <v>1344161</v>
      </c>
      <c r="J7" s="136">
        <v>0.50150000000000006</v>
      </c>
      <c r="K7" s="138">
        <v>75</v>
      </c>
      <c r="L7" s="135">
        <v>1431599</v>
      </c>
      <c r="M7" s="136">
        <v>0.54789999999999994</v>
      </c>
      <c r="N7" s="138">
        <v>81</v>
      </c>
      <c r="O7" s="135">
        <v>1625938</v>
      </c>
      <c r="P7" s="136">
        <v>0.50929999999999997</v>
      </c>
      <c r="Q7" s="138">
        <v>73</v>
      </c>
      <c r="R7" s="135">
        <v>1449593</v>
      </c>
      <c r="S7" s="136">
        <v>0.46810000000000002</v>
      </c>
      <c r="T7" s="138">
        <v>68</v>
      </c>
      <c r="U7" s="135">
        <v>1568749</v>
      </c>
      <c r="V7" s="136">
        <v>0.4738</v>
      </c>
      <c r="W7" s="138">
        <v>69</v>
      </c>
      <c r="X7" s="135">
        <v>1352111</v>
      </c>
      <c r="Y7" s="136">
        <v>0.45550000000000002</v>
      </c>
      <c r="Z7" s="137">
        <v>69</v>
      </c>
      <c r="AA7" s="135">
        <v>1558811</v>
      </c>
      <c r="AB7" s="136">
        <v>0.50029999999999997</v>
      </c>
      <c r="AC7" s="138">
        <v>76</v>
      </c>
      <c r="AD7" s="135">
        <v>1781460</v>
      </c>
      <c r="AE7" s="136">
        <v>0.49119999999999997</v>
      </c>
      <c r="AF7" s="138">
        <v>74</v>
      </c>
      <c r="AG7" s="135">
        <v>2060218</v>
      </c>
      <c r="AH7" s="136">
        <v>0.50249999999999995</v>
      </c>
      <c r="AI7" s="138">
        <v>72</v>
      </c>
      <c r="AJ7" s="135">
        <v>2063361</v>
      </c>
      <c r="AK7" s="136">
        <v>0.47489999999999999</v>
      </c>
      <c r="AL7" s="138">
        <v>70</v>
      </c>
    </row>
    <row r="10" spans="1:38" x14ac:dyDescent="0.25">
      <c r="C10" t="s">
        <v>51</v>
      </c>
    </row>
    <row r="11" spans="1:38" ht="15.75" thickBot="1" x14ac:dyDescent="0.3">
      <c r="B11" s="122"/>
      <c r="C11" s="34">
        <v>1980</v>
      </c>
      <c r="D11" s="41">
        <v>1984</v>
      </c>
      <c r="E11" s="41">
        <v>1988</v>
      </c>
      <c r="F11" s="34">
        <v>1992</v>
      </c>
      <c r="G11" s="34">
        <v>1995</v>
      </c>
      <c r="H11" s="34">
        <v>1999</v>
      </c>
      <c r="I11" s="34">
        <v>2003</v>
      </c>
      <c r="J11" s="34">
        <v>2006</v>
      </c>
      <c r="K11" s="34">
        <v>2010</v>
      </c>
      <c r="L11" s="34">
        <v>2012</v>
      </c>
      <c r="M11" s="34">
        <v>2015</v>
      </c>
      <c r="N11" s="34">
        <v>2017</v>
      </c>
    </row>
    <row r="12" spans="1:38" s="142" customFormat="1" x14ac:dyDescent="0.25">
      <c r="A12" s="142" t="s">
        <v>58</v>
      </c>
      <c r="B12" s="140" t="s">
        <v>60</v>
      </c>
      <c r="C12" s="141">
        <v>1038612</v>
      </c>
      <c r="D12" s="135">
        <v>1509617</v>
      </c>
      <c r="E12" s="135">
        <v>1344161</v>
      </c>
      <c r="F12" s="135">
        <v>1431599</v>
      </c>
      <c r="G12" s="135">
        <v>1625938</v>
      </c>
      <c r="H12" s="135">
        <v>1449593</v>
      </c>
      <c r="I12" s="135">
        <v>1568749</v>
      </c>
      <c r="J12" s="135">
        <v>1352111</v>
      </c>
      <c r="K12" s="135">
        <v>1558811</v>
      </c>
      <c r="L12" s="135">
        <v>1781460</v>
      </c>
      <c r="M12" s="135">
        <v>2060218</v>
      </c>
      <c r="N12" s="135">
        <v>2063361</v>
      </c>
    </row>
    <row r="13" spans="1:38" s="161" customFormat="1" x14ac:dyDescent="0.25">
      <c r="A13" s="161" t="s">
        <v>58</v>
      </c>
      <c r="B13" s="159" t="s">
        <v>59</v>
      </c>
      <c r="C13" s="160">
        <v>612690</v>
      </c>
      <c r="D13" s="154">
        <v>231711</v>
      </c>
      <c r="E13" s="154">
        <v>209211</v>
      </c>
      <c r="F13" s="154">
        <v>171794</v>
      </c>
      <c r="G13" s="154">
        <v>313092</v>
      </c>
      <c r="H13" s="154">
        <v>122895</v>
      </c>
      <c r="I13" s="154">
        <v>241163</v>
      </c>
      <c r="J13" s="154">
        <v>282693</v>
      </c>
      <c r="K13" s="154">
        <v>229985</v>
      </c>
      <c r="L13" s="154">
        <v>358857</v>
      </c>
      <c r="M13" s="154">
        <v>366494</v>
      </c>
      <c r="N13" s="154">
        <v>323695</v>
      </c>
    </row>
    <row r="14" spans="1:38" s="152" customFormat="1" x14ac:dyDescent="0.25">
      <c r="A14" s="152" t="s">
        <v>58</v>
      </c>
      <c r="B14" s="150" t="s">
        <v>57</v>
      </c>
      <c r="C14" s="151">
        <v>985450</v>
      </c>
      <c r="D14" s="145">
        <v>1087882</v>
      </c>
      <c r="E14" s="145">
        <v>1049420</v>
      </c>
      <c r="F14" s="145">
        <v>886083</v>
      </c>
      <c r="G14" s="145">
        <v>1224004</v>
      </c>
      <c r="H14" s="145">
        <v>1480564</v>
      </c>
      <c r="I14" s="145">
        <v>1424953</v>
      </c>
      <c r="J14" s="145">
        <v>1202235</v>
      </c>
      <c r="K14" s="145">
        <v>1135341</v>
      </c>
      <c r="L14" s="145">
        <v>1329597</v>
      </c>
      <c r="M14" s="145">
        <v>1605563</v>
      </c>
      <c r="N14" s="145">
        <v>1889176</v>
      </c>
    </row>
    <row r="15" spans="1:38" x14ac:dyDescent="0.25">
      <c r="A15" t="s">
        <v>58</v>
      </c>
      <c r="B15" s="123" t="s">
        <v>12</v>
      </c>
      <c r="C15" s="124">
        <v>1713888</v>
      </c>
      <c r="D15" s="59">
        <v>1601854</v>
      </c>
      <c r="E15" s="108">
        <v>1854704</v>
      </c>
      <c r="F15" s="108">
        <v>2184020</v>
      </c>
      <c r="G15" s="108">
        <v>1847022</v>
      </c>
      <c r="H15" s="59">
        <v>2159731</v>
      </c>
      <c r="I15" s="59">
        <v>1988561</v>
      </c>
      <c r="J15" s="59">
        <v>2339166</v>
      </c>
      <c r="K15" s="109">
        <v>2095122</v>
      </c>
      <c r="L15" s="109">
        <v>1600510</v>
      </c>
      <c r="M15" s="109">
        <v>1199106</v>
      </c>
      <c r="N15" s="109">
        <v>961426</v>
      </c>
    </row>
    <row r="39" spans="1:14" x14ac:dyDescent="0.25">
      <c r="C39" t="s">
        <v>52</v>
      </c>
    </row>
    <row r="40" spans="1:14" ht="15.75" thickBot="1" x14ac:dyDescent="0.3">
      <c r="B40" s="122"/>
      <c r="C40" s="34">
        <v>1980</v>
      </c>
      <c r="D40" s="41">
        <v>1984</v>
      </c>
      <c r="E40" s="41">
        <v>1988</v>
      </c>
      <c r="F40" s="34">
        <v>1992</v>
      </c>
      <c r="G40" s="34">
        <v>1995</v>
      </c>
      <c r="H40" s="34">
        <v>1999</v>
      </c>
      <c r="I40" s="34">
        <v>2003</v>
      </c>
      <c r="J40" s="34">
        <v>2006</v>
      </c>
      <c r="K40" s="34">
        <v>2010</v>
      </c>
      <c r="L40" s="34">
        <v>2012</v>
      </c>
      <c r="M40" s="34">
        <v>2015</v>
      </c>
      <c r="N40" s="34">
        <v>2017</v>
      </c>
    </row>
    <row r="41" spans="1:14" s="130" customFormat="1" x14ac:dyDescent="0.25">
      <c r="A41" s="130" t="s">
        <v>58</v>
      </c>
      <c r="B41" s="140" t="s">
        <v>60</v>
      </c>
      <c r="C41" s="143">
        <v>0.3821</v>
      </c>
      <c r="D41" s="143">
        <v>0.50150000000000006</v>
      </c>
      <c r="E41" s="143">
        <v>0.54789999999999994</v>
      </c>
      <c r="F41" s="143">
        <v>0.54789999999999994</v>
      </c>
      <c r="G41" s="143">
        <v>0.50929999999999997</v>
      </c>
      <c r="H41" s="143">
        <v>0.46810000000000002</v>
      </c>
      <c r="I41" s="143">
        <v>0.4738</v>
      </c>
      <c r="J41" s="143">
        <v>0.45550000000000002</v>
      </c>
      <c r="K41" s="143">
        <v>0.50029999999999997</v>
      </c>
      <c r="L41" s="143">
        <v>0.49119999999999997</v>
      </c>
      <c r="M41" s="143">
        <v>0.50249999999999995</v>
      </c>
      <c r="N41" s="143">
        <v>0.47489999999999999</v>
      </c>
    </row>
    <row r="42" spans="1:14" s="161" customFormat="1" x14ac:dyDescent="0.25">
      <c r="A42" s="161" t="s">
        <v>58</v>
      </c>
      <c r="B42" s="159" t="s">
        <v>59</v>
      </c>
      <c r="C42" s="155">
        <v>0.22559999999999997</v>
      </c>
      <c r="D42" s="155">
        <v>7.7600000000000002E-2</v>
      </c>
      <c r="E42" s="155">
        <v>6.5799999999999997E-2</v>
      </c>
      <c r="F42" s="155">
        <v>6.5799999999999997E-2</v>
      </c>
      <c r="G42" s="155">
        <v>9.8100000000000007E-2</v>
      </c>
      <c r="H42" s="155">
        <v>3.9699999999999999E-2</v>
      </c>
      <c r="I42" s="155">
        <v>7.2800000000000004E-2</v>
      </c>
      <c r="J42" s="155">
        <v>9.7199999999999995E-2</v>
      </c>
      <c r="K42" s="155">
        <v>7.3899999999999993E-2</v>
      </c>
      <c r="L42" s="155">
        <v>9.8900000000000002E-2</v>
      </c>
      <c r="M42" s="155">
        <v>8.9399999999999993E-2</v>
      </c>
      <c r="N42" s="155">
        <v>7.4499999999999997E-2</v>
      </c>
    </row>
    <row r="43" spans="1:14" s="152" customFormat="1" x14ac:dyDescent="0.25">
      <c r="A43" s="152" t="s">
        <v>58</v>
      </c>
      <c r="B43" s="150" t="s">
        <v>57</v>
      </c>
      <c r="C43" s="146">
        <v>0.36279999999999996</v>
      </c>
      <c r="D43" s="146">
        <v>0.38950000000000001</v>
      </c>
      <c r="E43" s="146">
        <v>0.33910000000000001</v>
      </c>
      <c r="F43" s="146">
        <v>0.33910000000000001</v>
      </c>
      <c r="G43" s="146">
        <v>0.38340000000000002</v>
      </c>
      <c r="H43" s="146">
        <v>0.47809999999999997</v>
      </c>
      <c r="I43" s="146">
        <v>0.43049999999999999</v>
      </c>
      <c r="J43" s="146">
        <v>0.40559999999999996</v>
      </c>
      <c r="K43" s="146">
        <v>0.36450000000000005</v>
      </c>
      <c r="L43" s="146">
        <v>0.36649999999999999</v>
      </c>
      <c r="M43" s="146">
        <v>0.39170000000000005</v>
      </c>
      <c r="N43" s="146">
        <v>0.43489999999999995</v>
      </c>
    </row>
    <row r="44" spans="1:14" x14ac:dyDescent="0.25">
      <c r="A44" t="s">
        <v>58</v>
      </c>
      <c r="B44" s="123" t="s">
        <v>12</v>
      </c>
      <c r="C44" s="60">
        <v>0.3886</v>
      </c>
      <c r="D44" s="60">
        <v>0.40629999999999999</v>
      </c>
      <c r="E44" s="60">
        <v>0.45129999999999998</v>
      </c>
      <c r="F44" s="60">
        <v>0.45129999999999998</v>
      </c>
      <c r="G44" s="60">
        <v>0.36359999999999998</v>
      </c>
      <c r="H44" s="60">
        <v>0.40799999999999997</v>
      </c>
      <c r="I44" s="60">
        <v>0.37459999999999999</v>
      </c>
      <c r="J44" s="60">
        <v>0.43959999999999999</v>
      </c>
      <c r="K44" s="110">
        <v>0.40050000000000002</v>
      </c>
      <c r="L44" s="110">
        <v>0.3044</v>
      </c>
      <c r="M44" s="110">
        <v>0.22559999999999999</v>
      </c>
      <c r="N44" s="110">
        <v>0.18060000000000001</v>
      </c>
    </row>
    <row r="67" spans="1:38" x14ac:dyDescent="0.25">
      <c r="C67" t="s">
        <v>53</v>
      </c>
    </row>
    <row r="69" spans="1:38" ht="15.75" thickBot="1" x14ac:dyDescent="0.3">
      <c r="B69" s="122"/>
      <c r="C69" s="34">
        <v>1980</v>
      </c>
      <c r="D69" s="34">
        <v>1984</v>
      </c>
      <c r="E69" s="34">
        <v>1988</v>
      </c>
      <c r="F69" s="34">
        <v>1992</v>
      </c>
      <c r="G69" s="34">
        <v>1995</v>
      </c>
      <c r="H69" s="34">
        <v>1999</v>
      </c>
      <c r="I69" s="34">
        <v>2003</v>
      </c>
      <c r="J69" s="34">
        <v>2006</v>
      </c>
      <c r="K69" s="34">
        <v>2010</v>
      </c>
      <c r="L69" s="34">
        <v>2012</v>
      </c>
      <c r="M69" s="34">
        <v>2015</v>
      </c>
      <c r="N69" s="34">
        <v>2017</v>
      </c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</row>
    <row r="70" spans="1:38" s="130" customFormat="1" x14ac:dyDescent="0.25">
      <c r="A70" s="130" t="s">
        <v>58</v>
      </c>
      <c r="B70" s="140" t="s">
        <v>60</v>
      </c>
      <c r="C70" s="128">
        <v>57</v>
      </c>
      <c r="D70" s="129">
        <v>75</v>
      </c>
      <c r="E70" s="129">
        <v>75</v>
      </c>
      <c r="F70" s="129">
        <v>81</v>
      </c>
      <c r="G70" s="129">
        <v>73</v>
      </c>
      <c r="H70" s="129">
        <v>68</v>
      </c>
      <c r="I70" s="129">
        <v>69</v>
      </c>
      <c r="J70" s="128">
        <v>69</v>
      </c>
      <c r="K70" s="129">
        <v>76</v>
      </c>
      <c r="L70" s="129">
        <v>74</v>
      </c>
      <c r="M70" s="129">
        <v>72</v>
      </c>
      <c r="N70" s="129">
        <v>70</v>
      </c>
      <c r="O70" s="130" t="s">
        <v>55</v>
      </c>
    </row>
    <row r="71" spans="1:38" s="133" customFormat="1" x14ac:dyDescent="0.25">
      <c r="A71" s="161" t="s">
        <v>58</v>
      </c>
      <c r="B71" s="159" t="s">
        <v>59</v>
      </c>
      <c r="C71" s="131">
        <v>27</v>
      </c>
      <c r="D71" s="132">
        <v>9</v>
      </c>
      <c r="E71" s="132">
        <v>9</v>
      </c>
      <c r="F71" s="132">
        <v>7</v>
      </c>
      <c r="G71" s="132">
        <v>11</v>
      </c>
      <c r="H71" s="132">
        <v>3</v>
      </c>
      <c r="I71" s="132">
        <v>9</v>
      </c>
      <c r="J71" s="131">
        <v>12</v>
      </c>
      <c r="K71" s="132">
        <v>10</v>
      </c>
      <c r="L71" s="132">
        <v>13</v>
      </c>
      <c r="M71" s="132">
        <v>11</v>
      </c>
      <c r="N71" s="132">
        <v>8</v>
      </c>
      <c r="O71" s="133" t="s">
        <v>56</v>
      </c>
    </row>
    <row r="72" spans="1:38" s="127" customFormat="1" x14ac:dyDescent="0.25">
      <c r="A72" s="152" t="s">
        <v>58</v>
      </c>
      <c r="B72" s="150" t="s">
        <v>57</v>
      </c>
      <c r="C72" s="125">
        <v>51</v>
      </c>
      <c r="D72" s="126">
        <v>51</v>
      </c>
      <c r="E72" s="126">
        <v>51</v>
      </c>
      <c r="F72" s="126">
        <v>47</v>
      </c>
      <c r="G72" s="126">
        <v>51</v>
      </c>
      <c r="H72" s="126">
        <v>64</v>
      </c>
      <c r="I72" s="126">
        <v>57</v>
      </c>
      <c r="J72" s="125">
        <v>54</v>
      </c>
      <c r="K72" s="126">
        <v>49</v>
      </c>
      <c r="L72" s="126">
        <v>48</v>
      </c>
      <c r="M72" s="126">
        <v>52</v>
      </c>
      <c r="N72" s="126">
        <v>57</v>
      </c>
      <c r="O72" s="127" t="s">
        <v>54</v>
      </c>
    </row>
    <row r="73" spans="1:38" x14ac:dyDescent="0.25">
      <c r="B73" s="123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6"/>
  <sheetViews>
    <sheetView workbookViewId="0">
      <selection activeCell="D35" sqref="D35"/>
    </sheetView>
  </sheetViews>
  <sheetFormatPr baseColWidth="10" defaultRowHeight="15" x14ac:dyDescent="0.25"/>
  <sheetData>
    <row r="3" spans="1:19" x14ac:dyDescent="0.25">
      <c r="A3" s="167">
        <v>2017</v>
      </c>
      <c r="B3" s="167"/>
      <c r="C3" s="167"/>
      <c r="D3" s="167"/>
      <c r="F3" s="165">
        <v>2015</v>
      </c>
      <c r="G3" s="165"/>
      <c r="H3" s="165"/>
      <c r="I3" s="165"/>
      <c r="K3" s="169">
        <v>2012</v>
      </c>
      <c r="L3" s="169"/>
      <c r="M3" s="169"/>
      <c r="N3" s="169"/>
      <c r="P3" s="163">
        <v>2010</v>
      </c>
      <c r="Q3" s="163"/>
      <c r="R3" s="163"/>
      <c r="S3" s="163"/>
    </row>
    <row r="4" spans="1:19" ht="15" customHeight="1" x14ac:dyDescent="0.25">
      <c r="A4" s="28" t="s">
        <v>0</v>
      </c>
      <c r="B4" s="28" t="s">
        <v>1</v>
      </c>
      <c r="C4" s="166" t="s">
        <v>2</v>
      </c>
      <c r="D4" s="166"/>
      <c r="F4" s="23" t="s">
        <v>0</v>
      </c>
      <c r="G4" s="23" t="s">
        <v>1</v>
      </c>
      <c r="H4" s="164" t="s">
        <v>2</v>
      </c>
      <c r="I4" s="164"/>
      <c r="K4" s="29" t="s">
        <v>0</v>
      </c>
      <c r="L4" s="29" t="s">
        <v>1</v>
      </c>
      <c r="M4" s="168" t="s">
        <v>2</v>
      </c>
      <c r="N4" s="168"/>
      <c r="P4" s="30" t="s">
        <v>0</v>
      </c>
      <c r="Q4" s="30" t="s">
        <v>1</v>
      </c>
      <c r="R4" s="162" t="s">
        <v>2</v>
      </c>
      <c r="S4" s="162"/>
    </row>
    <row r="5" spans="1:19" x14ac:dyDescent="0.25">
      <c r="A5" s="1" t="s">
        <v>4</v>
      </c>
      <c r="B5" s="2">
        <v>37</v>
      </c>
      <c r="C5" s="4">
        <v>1102099</v>
      </c>
      <c r="D5" s="5">
        <v>0.25369999999999998</v>
      </c>
      <c r="F5" s="1" t="s">
        <v>3</v>
      </c>
      <c r="G5" s="2">
        <v>62</v>
      </c>
      <c r="H5" s="4">
        <v>1620973</v>
      </c>
      <c r="I5" s="5">
        <v>0.39539999999999997</v>
      </c>
      <c r="K5" s="1" t="s">
        <v>17</v>
      </c>
      <c r="L5" s="2">
        <v>50</v>
      </c>
      <c r="M5" s="4">
        <v>1112341</v>
      </c>
      <c r="N5" s="5">
        <v>0.30680000000000002</v>
      </c>
      <c r="P5" s="1" t="s">
        <v>17</v>
      </c>
      <c r="Q5" s="2">
        <v>62</v>
      </c>
      <c r="R5" s="4">
        <v>1198010</v>
      </c>
      <c r="S5" s="5">
        <v>0.38469999999999999</v>
      </c>
    </row>
    <row r="6" spans="1:19" x14ac:dyDescent="0.25">
      <c r="A6" s="1" t="s">
        <v>13</v>
      </c>
      <c r="B6" s="2">
        <v>34</v>
      </c>
      <c r="C6" s="4">
        <v>940602</v>
      </c>
      <c r="D6" s="5">
        <v>0.2165</v>
      </c>
      <c r="F6" s="1" t="s">
        <v>4</v>
      </c>
      <c r="G6" s="2">
        <v>25</v>
      </c>
      <c r="H6" s="4">
        <v>734910</v>
      </c>
      <c r="I6" s="5">
        <v>0.17929999999999999</v>
      </c>
      <c r="K6" s="1" t="s">
        <v>18</v>
      </c>
      <c r="L6" s="2">
        <v>21</v>
      </c>
      <c r="M6" s="4">
        <v>496292</v>
      </c>
      <c r="N6" s="5">
        <v>0.1368</v>
      </c>
      <c r="P6" s="1" t="s">
        <v>25</v>
      </c>
      <c r="Q6" s="2">
        <v>28</v>
      </c>
      <c r="R6" s="4">
        <v>570361</v>
      </c>
      <c r="S6" s="5">
        <v>0.1832</v>
      </c>
    </row>
    <row r="7" spans="1:19" x14ac:dyDescent="0.25">
      <c r="A7" s="1" t="s">
        <v>14</v>
      </c>
      <c r="B7" s="2">
        <v>32</v>
      </c>
      <c r="C7" s="4">
        <v>929407</v>
      </c>
      <c r="D7" s="5">
        <v>0.21390000000000001</v>
      </c>
      <c r="F7" s="1" t="s">
        <v>5</v>
      </c>
      <c r="G7" s="2">
        <v>16</v>
      </c>
      <c r="H7" s="4">
        <v>522209</v>
      </c>
      <c r="I7" s="5">
        <v>0.12740000000000001</v>
      </c>
      <c r="K7" s="1" t="s">
        <v>5</v>
      </c>
      <c r="L7" s="2">
        <v>20</v>
      </c>
      <c r="M7" s="4">
        <v>523333</v>
      </c>
      <c r="N7" s="5">
        <v>0.14430000000000001</v>
      </c>
      <c r="P7" s="1" t="s">
        <v>7</v>
      </c>
      <c r="Q7" s="2">
        <v>18</v>
      </c>
      <c r="R7" s="4">
        <v>384019</v>
      </c>
      <c r="S7" s="5">
        <v>0.12330000000000001</v>
      </c>
    </row>
    <row r="8" spans="1:19" ht="30" x14ac:dyDescent="0.25">
      <c r="A8" s="1" t="s">
        <v>5</v>
      </c>
      <c r="B8" s="2">
        <v>17</v>
      </c>
      <c r="C8" s="4">
        <v>602969</v>
      </c>
      <c r="D8" s="5">
        <v>0.13880000000000001</v>
      </c>
      <c r="F8" s="1" t="s">
        <v>6</v>
      </c>
      <c r="G8" s="2">
        <v>11</v>
      </c>
      <c r="H8" s="4">
        <v>366494</v>
      </c>
      <c r="I8" s="5">
        <v>8.9399999999999993E-2</v>
      </c>
      <c r="K8" s="1" t="s">
        <v>7</v>
      </c>
      <c r="L8" s="2">
        <v>19</v>
      </c>
      <c r="M8" s="4">
        <v>471197</v>
      </c>
      <c r="N8" s="5">
        <v>0.12989999999999999</v>
      </c>
      <c r="P8" s="1" t="s">
        <v>19</v>
      </c>
      <c r="Q8" s="2">
        <v>10</v>
      </c>
      <c r="R8" s="4">
        <v>229985</v>
      </c>
      <c r="S8" s="5">
        <v>7.3899999999999993E-2</v>
      </c>
    </row>
    <row r="9" spans="1:19" ht="30" x14ac:dyDescent="0.25">
      <c r="A9" s="1" t="s">
        <v>15</v>
      </c>
      <c r="B9" s="2">
        <v>8</v>
      </c>
      <c r="C9" s="4">
        <v>323695</v>
      </c>
      <c r="D9" s="5">
        <v>7.4499999999999997E-2</v>
      </c>
      <c r="F9" s="1" t="s">
        <v>7</v>
      </c>
      <c r="G9" s="2">
        <v>11</v>
      </c>
      <c r="H9" s="4">
        <v>348444</v>
      </c>
      <c r="I9" s="5">
        <v>8.5000000000000006E-2</v>
      </c>
      <c r="K9" s="1" t="s">
        <v>19</v>
      </c>
      <c r="L9" s="2">
        <v>13</v>
      </c>
      <c r="M9" s="4">
        <v>358857</v>
      </c>
      <c r="N9" s="5">
        <v>9.8900000000000002E-2</v>
      </c>
      <c r="P9" s="1" t="s">
        <v>26</v>
      </c>
      <c r="Q9" s="2">
        <v>10</v>
      </c>
      <c r="R9" s="4">
        <v>218046</v>
      </c>
      <c r="S9" s="7">
        <v>7.0000000000000007E-2</v>
      </c>
    </row>
    <row r="10" spans="1:19" x14ac:dyDescent="0.25">
      <c r="A10" s="1" t="s">
        <v>8</v>
      </c>
      <c r="B10" s="2">
        <v>4</v>
      </c>
      <c r="C10" s="4">
        <v>193352</v>
      </c>
      <c r="D10" s="5">
        <v>4.4499999999999998E-2</v>
      </c>
      <c r="F10" s="1" t="s">
        <v>8</v>
      </c>
      <c r="G10" s="2">
        <v>10</v>
      </c>
      <c r="H10" s="4">
        <v>336375</v>
      </c>
      <c r="I10" s="5">
        <v>8.2000000000000003E-2</v>
      </c>
      <c r="K10" s="1" t="s">
        <v>4</v>
      </c>
      <c r="L10" s="2">
        <v>9</v>
      </c>
      <c r="M10" s="4">
        <v>274925</v>
      </c>
      <c r="N10" s="5">
        <v>7.5800000000000006E-2</v>
      </c>
      <c r="P10" s="1" t="s">
        <v>21</v>
      </c>
      <c r="Q10" s="2">
        <v>4</v>
      </c>
      <c r="R10" s="4">
        <v>102197</v>
      </c>
      <c r="S10" s="5">
        <v>3.2800000000000003E-2</v>
      </c>
    </row>
    <row r="11" spans="1:19" x14ac:dyDescent="0.25">
      <c r="A11" s="1" t="s">
        <v>7</v>
      </c>
      <c r="B11" s="2">
        <v>3</v>
      </c>
      <c r="C11" s="4">
        <v>184108</v>
      </c>
      <c r="D11" s="5">
        <v>4.24E-2</v>
      </c>
      <c r="F11" s="1" t="s">
        <v>9</v>
      </c>
      <c r="G11" s="2">
        <v>0</v>
      </c>
      <c r="H11" s="4">
        <v>102870</v>
      </c>
      <c r="I11" s="5">
        <v>2.5100000000000001E-2</v>
      </c>
      <c r="K11" s="1" t="s">
        <v>8</v>
      </c>
      <c r="L11" s="2">
        <v>3</v>
      </c>
      <c r="M11" s="4">
        <v>126219</v>
      </c>
      <c r="N11" s="5">
        <v>3.4799999999999998E-2</v>
      </c>
      <c r="P11" s="1" t="s">
        <v>4</v>
      </c>
      <c r="Q11" s="2">
        <v>3</v>
      </c>
      <c r="R11" s="4">
        <v>105827</v>
      </c>
      <c r="S11" s="5">
        <v>3.4000000000000002E-2</v>
      </c>
    </row>
    <row r="12" spans="1:19" x14ac:dyDescent="0.25">
      <c r="A12" s="1" t="s">
        <v>10</v>
      </c>
      <c r="B12" s="2">
        <v>0</v>
      </c>
      <c r="C12" s="4">
        <v>38520</v>
      </c>
      <c r="D12" s="5">
        <v>8.8999999999999999E-3</v>
      </c>
      <c r="F12" s="1" t="s">
        <v>10</v>
      </c>
      <c r="G12" s="2">
        <v>0</v>
      </c>
      <c r="H12" s="4">
        <v>29785</v>
      </c>
      <c r="I12" s="5">
        <v>7.3000000000000001E-3</v>
      </c>
      <c r="K12" s="1" t="s">
        <v>20</v>
      </c>
      <c r="L12" s="2">
        <v>0</v>
      </c>
      <c r="M12" s="4">
        <v>60142</v>
      </c>
      <c r="N12" s="5">
        <v>1.6500000000000001E-2</v>
      </c>
      <c r="P12" s="1" t="s">
        <v>20</v>
      </c>
      <c r="Q12" s="2">
        <v>0</v>
      </c>
      <c r="R12" s="4">
        <v>75321</v>
      </c>
      <c r="S12" s="5">
        <v>2.4199999999999999E-2</v>
      </c>
    </row>
    <row r="13" spans="1:19" x14ac:dyDescent="0.25">
      <c r="A13" s="1" t="s">
        <v>31</v>
      </c>
      <c r="B13" s="2">
        <v>0</v>
      </c>
      <c r="C13" s="4">
        <v>10114</v>
      </c>
      <c r="D13" s="5">
        <v>2.3E-3</v>
      </c>
      <c r="F13" s="1" t="s">
        <v>32</v>
      </c>
      <c r="G13" s="2">
        <v>0</v>
      </c>
      <c r="H13" s="4">
        <v>14390</v>
      </c>
      <c r="I13" s="5">
        <v>3.5000000000000001E-3</v>
      </c>
      <c r="K13" s="1" t="s">
        <v>21</v>
      </c>
      <c r="L13" s="2">
        <v>0</v>
      </c>
      <c r="M13" s="4">
        <v>46608</v>
      </c>
      <c r="N13" s="5">
        <v>1.2800000000000001E-2</v>
      </c>
      <c r="P13" s="1" t="s">
        <v>27</v>
      </c>
      <c r="Q13" s="2">
        <v>0</v>
      </c>
      <c r="R13" s="4">
        <v>39922</v>
      </c>
      <c r="S13" s="5">
        <v>1.2800000000000001E-2</v>
      </c>
    </row>
    <row r="14" spans="1:19" x14ac:dyDescent="0.25">
      <c r="A14" s="1" t="s">
        <v>16</v>
      </c>
      <c r="B14" s="2">
        <v>0</v>
      </c>
      <c r="C14" s="2">
        <v>573</v>
      </c>
      <c r="D14" s="5">
        <v>1E-4</v>
      </c>
      <c r="F14" s="1" t="s">
        <v>11</v>
      </c>
      <c r="G14" s="2">
        <v>0</v>
      </c>
      <c r="H14" s="4">
        <v>1158</v>
      </c>
      <c r="I14" s="5">
        <v>2.9999999999999997E-4</v>
      </c>
      <c r="K14" s="1" t="s">
        <v>22</v>
      </c>
      <c r="L14" s="2">
        <v>0</v>
      </c>
      <c r="M14" s="4">
        <v>27874</v>
      </c>
      <c r="N14" s="5">
        <v>7.6E-3</v>
      </c>
      <c r="P14" s="1" t="s">
        <v>28</v>
      </c>
      <c r="Q14" s="2">
        <v>0</v>
      </c>
      <c r="R14" s="4">
        <v>18628</v>
      </c>
      <c r="S14" s="5">
        <v>6.0000000000000001E-3</v>
      </c>
    </row>
    <row r="15" spans="1:19" x14ac:dyDescent="0.25">
      <c r="F15" s="1" t="s">
        <v>23</v>
      </c>
      <c r="G15" s="2">
        <v>0</v>
      </c>
      <c r="H15" s="2">
        <v>326</v>
      </c>
      <c r="I15" s="5">
        <v>1E-4</v>
      </c>
      <c r="K15" s="1" t="s">
        <v>24</v>
      </c>
      <c r="L15" s="2">
        <v>0</v>
      </c>
      <c r="M15" s="4">
        <v>74531</v>
      </c>
      <c r="N15" s="5">
        <v>2.0199999999999999E-2</v>
      </c>
      <c r="P15" s="1" t="s">
        <v>24</v>
      </c>
      <c r="Q15" s="2">
        <v>0</v>
      </c>
      <c r="R15" s="4">
        <v>79390</v>
      </c>
      <c r="S15" s="5">
        <v>2.5499999999999998E-2</v>
      </c>
    </row>
    <row r="16" spans="1:19" x14ac:dyDescent="0.25">
      <c r="A16" s="23" t="s">
        <v>33</v>
      </c>
      <c r="B16" s="24"/>
      <c r="C16" s="25">
        <v>961426</v>
      </c>
      <c r="D16" s="26">
        <v>0.18060000000000001</v>
      </c>
      <c r="E16" s="24"/>
      <c r="F16" s="23" t="s">
        <v>12</v>
      </c>
      <c r="G16" s="24"/>
      <c r="H16" s="25">
        <v>1199106</v>
      </c>
      <c r="I16" s="26">
        <v>0.22559999999999999</v>
      </c>
      <c r="J16" s="24"/>
      <c r="K16" s="23" t="s">
        <v>12</v>
      </c>
      <c r="L16" s="24"/>
      <c r="M16" s="25">
        <v>1600510</v>
      </c>
      <c r="N16" s="26">
        <v>0.3044</v>
      </c>
      <c r="O16" s="24"/>
      <c r="P16" s="23" t="s">
        <v>12</v>
      </c>
      <c r="Q16" s="27"/>
      <c r="R16" s="25">
        <v>2095122</v>
      </c>
      <c r="S16" s="26">
        <v>0.40050000000000002</v>
      </c>
    </row>
    <row r="17" spans="1:19" x14ac:dyDescent="0.25">
      <c r="A17" s="1" t="s">
        <v>2</v>
      </c>
      <c r="C17" s="4">
        <v>4360843</v>
      </c>
      <c r="D17" s="5">
        <v>0.81940000000000002</v>
      </c>
      <c r="F17" s="1" t="s">
        <v>2</v>
      </c>
      <c r="H17" s="4">
        <v>4115807</v>
      </c>
      <c r="I17" s="5">
        <v>0.77439999999999998</v>
      </c>
      <c r="K17" s="1" t="s">
        <v>2</v>
      </c>
      <c r="M17" s="4">
        <v>3657450</v>
      </c>
      <c r="N17" s="5">
        <v>0.6956</v>
      </c>
      <c r="P17" s="1" t="s">
        <v>2</v>
      </c>
      <c r="R17" s="4">
        <v>3135764</v>
      </c>
      <c r="S17" s="5">
        <v>0.59950000000000003</v>
      </c>
    </row>
    <row r="18" spans="1:19" x14ac:dyDescent="0.25">
      <c r="A18" s="1" t="s">
        <v>38</v>
      </c>
      <c r="C18" s="3">
        <f>SUM(C16:C17)</f>
        <v>5322269</v>
      </c>
      <c r="D18" s="3"/>
      <c r="F18" s="1" t="s">
        <v>38</v>
      </c>
      <c r="H18" s="3">
        <f>SUM(H16:H17)</f>
        <v>5314913</v>
      </c>
      <c r="I18" s="3"/>
      <c r="K18" s="1" t="s">
        <v>38</v>
      </c>
      <c r="M18" s="3">
        <f>SUM(M16:M17)</f>
        <v>5257960</v>
      </c>
      <c r="N18" s="3"/>
      <c r="P18" s="1" t="s">
        <v>38</v>
      </c>
      <c r="Q18" s="2"/>
      <c r="R18" s="3">
        <f>SUM(R16:R17)</f>
        <v>5230886</v>
      </c>
      <c r="S18" s="5"/>
    </row>
    <row r="19" spans="1:19" x14ac:dyDescent="0.25">
      <c r="A19" s="1"/>
      <c r="C19" s="3"/>
      <c r="D19" s="3"/>
      <c r="H19" s="3"/>
      <c r="I19" s="3"/>
      <c r="M19" s="3"/>
      <c r="N19" s="3"/>
      <c r="P19" s="1"/>
      <c r="Q19" s="2"/>
      <c r="R19" s="3"/>
      <c r="S19" s="5"/>
    </row>
    <row r="20" spans="1:19" x14ac:dyDescent="0.25">
      <c r="A20" s="8" t="s">
        <v>29</v>
      </c>
      <c r="B20" s="9">
        <f>B6+B7+B10</f>
        <v>70</v>
      </c>
      <c r="C20" s="9">
        <f>C6+C7+C10</f>
        <v>2063361</v>
      </c>
      <c r="D20" s="18">
        <f>C20-H20</f>
        <v>106013</v>
      </c>
      <c r="E20" s="31">
        <f>C20-R20</f>
        <v>505186</v>
      </c>
      <c r="F20" s="10"/>
      <c r="G20" s="9">
        <f>G5+G10</f>
        <v>72</v>
      </c>
      <c r="H20" s="9">
        <f>H5+H10</f>
        <v>1957348</v>
      </c>
      <c r="I20" s="18">
        <f>H20-M20</f>
        <v>175888</v>
      </c>
      <c r="J20" s="10"/>
      <c r="K20" s="10"/>
      <c r="L20" s="9">
        <f>L5+L6+L11</f>
        <v>74</v>
      </c>
      <c r="M20" s="9">
        <f>M5+M6+M11+M13</f>
        <v>1781460</v>
      </c>
      <c r="N20" s="18">
        <f>M20-R20</f>
        <v>223285</v>
      </c>
      <c r="O20" s="10"/>
      <c r="P20" s="8"/>
      <c r="Q20" s="11">
        <f>Q5+Q9+Q10</f>
        <v>76</v>
      </c>
      <c r="R20" s="11">
        <f>R5+R9+R10+R13</f>
        <v>1558175</v>
      </c>
      <c r="S20" s="12"/>
    </row>
    <row r="21" spans="1:19" x14ac:dyDescent="0.25">
      <c r="A21" s="13" t="s">
        <v>30</v>
      </c>
      <c r="B21" s="14">
        <f>B5+B8+B9+B11</f>
        <v>65</v>
      </c>
      <c r="C21" s="14">
        <f>C5+C8+C9+C11</f>
        <v>2212871</v>
      </c>
      <c r="D21" s="18">
        <f>C21-H21</f>
        <v>137944</v>
      </c>
      <c r="E21" s="31">
        <f>C21-R21</f>
        <v>847358</v>
      </c>
      <c r="F21" s="13"/>
      <c r="G21" s="14">
        <f>G6+G7+G8+G9+G11</f>
        <v>63</v>
      </c>
      <c r="H21" s="14">
        <f>H6+H7+H8+H9+H11</f>
        <v>2074927</v>
      </c>
      <c r="I21" s="18">
        <f>H21-M21</f>
        <v>386473</v>
      </c>
      <c r="J21" s="13"/>
      <c r="K21" s="13"/>
      <c r="L21" s="14">
        <f>L7+L8+L9+L10+L12</f>
        <v>61</v>
      </c>
      <c r="M21" s="14">
        <f>M7+M8+M9+M10+M12</f>
        <v>1688454</v>
      </c>
      <c r="N21" s="18">
        <f>M21-R21</f>
        <v>322941</v>
      </c>
      <c r="O21" s="13"/>
      <c r="P21" s="15"/>
      <c r="Q21" s="16">
        <f>Q6+Q7+Q8+Q11+Q12</f>
        <v>59</v>
      </c>
      <c r="R21" s="16">
        <f>R6+R7+R8+R11+R12</f>
        <v>1365513</v>
      </c>
      <c r="S21" s="17"/>
    </row>
    <row r="22" spans="1:19" x14ac:dyDescent="0.25">
      <c r="A22" s="19" t="s">
        <v>34</v>
      </c>
      <c r="B22" s="20">
        <f>B20-B21</f>
        <v>5</v>
      </c>
      <c r="C22" s="20">
        <f>C20-C21</f>
        <v>-149510</v>
      </c>
      <c r="D22" s="19"/>
      <c r="E22" s="19"/>
      <c r="F22" s="19"/>
      <c r="G22" s="20">
        <f>G20-G21</f>
        <v>9</v>
      </c>
      <c r="H22" s="20">
        <f>H20-H21</f>
        <v>-117579</v>
      </c>
      <c r="I22" s="19"/>
      <c r="J22" s="19"/>
      <c r="K22" s="19"/>
      <c r="L22" s="20">
        <f>L20-L21</f>
        <v>13</v>
      </c>
      <c r="M22" s="20">
        <f>M20-M21</f>
        <v>93006</v>
      </c>
      <c r="N22" s="20"/>
      <c r="O22" s="19"/>
      <c r="P22" s="21"/>
      <c r="Q22" s="20">
        <f>Q20-Q21</f>
        <v>17</v>
      </c>
      <c r="R22" s="20">
        <f>R20-R21</f>
        <v>192662</v>
      </c>
      <c r="S22" s="22"/>
    </row>
    <row r="23" spans="1:19" x14ac:dyDescent="0.25">
      <c r="P23" s="1"/>
      <c r="Q23" s="2"/>
      <c r="R23" s="4"/>
      <c r="S23" s="5"/>
    </row>
    <row r="24" spans="1:19" x14ac:dyDescent="0.25">
      <c r="A24" t="s">
        <v>35</v>
      </c>
      <c r="B24" s="3">
        <f>B5+B6+B11</f>
        <v>74</v>
      </c>
      <c r="C24" s="3">
        <f>C5+C6+C11</f>
        <v>2226809</v>
      </c>
      <c r="G24" s="3">
        <f>G6+G9</f>
        <v>36</v>
      </c>
      <c r="H24" s="3">
        <f>H6+H9</f>
        <v>1083354</v>
      </c>
      <c r="L24" s="3">
        <f>L5+L8+L10</f>
        <v>78</v>
      </c>
      <c r="M24" s="3">
        <f>M5+M8+M10</f>
        <v>1858463</v>
      </c>
      <c r="P24" s="1"/>
      <c r="Q24" s="4">
        <f>Q5+Q7+Q11</f>
        <v>83</v>
      </c>
      <c r="R24" s="4">
        <f>R5+R7+R11</f>
        <v>1687856</v>
      </c>
      <c r="S24" s="5"/>
    </row>
    <row r="25" spans="1:19" x14ac:dyDescent="0.25">
      <c r="A25" t="s">
        <v>36</v>
      </c>
      <c r="B25" s="3">
        <f>B7+B8+B9+B10</f>
        <v>61</v>
      </c>
      <c r="C25" s="3">
        <f>C7+C8+C9+C10</f>
        <v>2049423</v>
      </c>
      <c r="G25" s="3">
        <f>G7+G8</f>
        <v>27</v>
      </c>
      <c r="H25" s="3">
        <f>H7+H8</f>
        <v>888703</v>
      </c>
      <c r="L25" s="3">
        <f>L6+L7+L9+L11</f>
        <v>57</v>
      </c>
      <c r="M25" s="3">
        <f>M6+M7+M9+M11</f>
        <v>1504701</v>
      </c>
      <c r="P25" s="1"/>
      <c r="Q25" s="4">
        <f>Q6+Q8+Q9</f>
        <v>48</v>
      </c>
      <c r="R25" s="4">
        <f>R6+R8+R9</f>
        <v>1018392</v>
      </c>
      <c r="S25" s="5"/>
    </row>
    <row r="26" spans="1:19" x14ac:dyDescent="0.25">
      <c r="A26" t="s">
        <v>37</v>
      </c>
      <c r="G26" s="3">
        <f>G5+G10</f>
        <v>72</v>
      </c>
      <c r="H26" s="3">
        <f>H5+H10</f>
        <v>1957348</v>
      </c>
      <c r="P26" s="1"/>
      <c r="Q26" s="4">
        <f>Q10</f>
        <v>4</v>
      </c>
      <c r="R26" s="4">
        <f>R10</f>
        <v>102197</v>
      </c>
      <c r="S26" s="5"/>
    </row>
    <row r="27" spans="1:19" x14ac:dyDescent="0.25">
      <c r="P27" s="1"/>
      <c r="Q27" s="2"/>
      <c r="R27" s="4"/>
      <c r="S27" s="5"/>
    </row>
    <row r="28" spans="1:19" x14ac:dyDescent="0.25">
      <c r="P28" s="1"/>
      <c r="Q28" s="2"/>
      <c r="R28" s="4"/>
      <c r="S28" s="5"/>
    </row>
    <row r="30" spans="1:19" x14ac:dyDescent="0.25">
      <c r="P30" s="1"/>
      <c r="Q30" s="2"/>
      <c r="R30" s="4"/>
      <c r="S30" s="5"/>
    </row>
    <row r="31" spans="1:19" x14ac:dyDescent="0.25">
      <c r="P31" s="1"/>
      <c r="Q31" s="2"/>
      <c r="R31" s="2"/>
      <c r="S31" s="5"/>
    </row>
    <row r="32" spans="1:19" x14ac:dyDescent="0.25">
      <c r="P32" s="1"/>
      <c r="Q32" s="2"/>
      <c r="R32" s="2"/>
      <c r="S32" s="5"/>
    </row>
    <row r="33" spans="16:19" x14ac:dyDescent="0.25">
      <c r="P33" s="1"/>
      <c r="Q33" s="2"/>
      <c r="R33" s="2"/>
      <c r="S33" s="5"/>
    </row>
    <row r="34" spans="16:19" x14ac:dyDescent="0.25">
      <c r="P34" s="1"/>
      <c r="Q34" s="2"/>
      <c r="R34" s="2"/>
      <c r="S34" s="5"/>
    </row>
    <row r="35" spans="16:19" x14ac:dyDescent="0.25">
      <c r="P35" s="1"/>
      <c r="Q35" s="2"/>
      <c r="R35" s="2"/>
      <c r="S35" s="5"/>
    </row>
    <row r="36" spans="16:19" x14ac:dyDescent="0.25">
      <c r="P36" s="1"/>
      <c r="Q36" s="2"/>
      <c r="R36" s="2"/>
      <c r="S36" s="5"/>
    </row>
    <row r="37" spans="16:19" x14ac:dyDescent="0.25">
      <c r="P37" s="1"/>
      <c r="Q37" s="2"/>
      <c r="R37" s="2"/>
      <c r="S37" s="5"/>
    </row>
    <row r="38" spans="16:19" x14ac:dyDescent="0.25">
      <c r="P38" s="1"/>
      <c r="Q38" s="2"/>
      <c r="R38" s="2"/>
      <c r="S38" s="5"/>
    </row>
    <row r="39" spans="16:19" x14ac:dyDescent="0.25">
      <c r="P39" s="1"/>
      <c r="Q39" s="2"/>
      <c r="R39" s="2"/>
      <c r="S39" s="5"/>
    </row>
    <row r="40" spans="16:19" x14ac:dyDescent="0.25">
      <c r="P40" s="1"/>
      <c r="Q40" s="2"/>
      <c r="R40" s="2"/>
      <c r="S40" s="2"/>
    </row>
    <row r="41" spans="16:19" x14ac:dyDescent="0.25">
      <c r="P41" s="1"/>
      <c r="Q41" s="2"/>
      <c r="R41" s="2"/>
      <c r="S41" s="2"/>
    </row>
    <row r="42" spans="16:19" x14ac:dyDescent="0.25">
      <c r="P42" s="1"/>
      <c r="Q42" s="2"/>
      <c r="R42" s="2"/>
      <c r="S42" s="2"/>
    </row>
    <row r="43" spans="16:19" x14ac:dyDescent="0.25">
      <c r="P43" s="1"/>
      <c r="Q43" s="2"/>
      <c r="R43" s="2"/>
      <c r="S43" s="2"/>
    </row>
    <row r="44" spans="16:19" x14ac:dyDescent="0.25">
      <c r="P44" s="1"/>
      <c r="Q44" s="2"/>
      <c r="R44" s="2"/>
      <c r="S44" s="2"/>
    </row>
    <row r="46" spans="16:19" x14ac:dyDescent="0.25">
      <c r="R46" s="3"/>
      <c r="S46" s="6"/>
    </row>
  </sheetData>
  <mergeCells count="8">
    <mergeCell ref="R4:S4"/>
    <mergeCell ref="P3:S3"/>
    <mergeCell ref="H4:I4"/>
    <mergeCell ref="F3:I3"/>
    <mergeCell ref="C4:D4"/>
    <mergeCell ref="A3:D3"/>
    <mergeCell ref="M4:N4"/>
    <mergeCell ref="K3:N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brutos</vt:lpstr>
      <vt:lpstr>datos por bloques</vt:lpstr>
      <vt:lpstr>datos originales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U4630179</cp:lastModifiedBy>
  <dcterms:created xsi:type="dcterms:W3CDTF">2017-12-22T16:26:17Z</dcterms:created>
  <dcterms:modified xsi:type="dcterms:W3CDTF">2018-01-22T07:37:07Z</dcterms:modified>
</cp:coreProperties>
</file>